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202300"/>
  <mc:AlternateContent xmlns:mc="http://schemas.openxmlformats.org/markup-compatibility/2006">
    <mc:Choice Requires="x15">
      <x15ac:absPath xmlns:x15ac="http://schemas.microsoft.com/office/spreadsheetml/2010/11/ac" url="/Users/luciarobayo/Desktop/"/>
    </mc:Choice>
  </mc:AlternateContent>
  <xr:revisionPtr revIDLastSave="0" documentId="8_{C2CE69ED-DE14-DB4B-893C-3FB3B4A7723B}" xr6:coauthVersionLast="47" xr6:coauthVersionMax="47" xr10:uidLastSave="{00000000-0000-0000-0000-000000000000}"/>
  <bookViews>
    <workbookView xWindow="0" yWindow="500" windowWidth="28800" windowHeight="16300" xr2:uid="{086DB54E-13A8-42E3-9A32-55025E1BA09B}"/>
  </bookViews>
  <sheets>
    <sheet name="Customer information" sheetId="7" r:id="rId1"/>
    <sheet name="Table of Contents" sheetId="6" r:id="rId2"/>
    <sheet name="Assumptions" sheetId="10" r:id="rId3"/>
    <sheet name="Investments" sheetId="2" r:id="rId4"/>
    <sheet name="Financial Plan" sheetId="9" r:id="rId5"/>
    <sheet name="Cost plan" sheetId="3" r:id="rId6"/>
    <sheet name="Sales Plan" sheetId="4" r:id="rId7"/>
    <sheet name="Profitability" sheetId="5" r:id="rId8"/>
    <sheet name="Liquidity Planning"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8" l="1"/>
  <c r="G18" i="3"/>
  <c r="C25" i="9"/>
  <c r="C44" i="2"/>
  <c r="D44" i="2"/>
  <c r="E44" i="2"/>
  <c r="F44" i="2"/>
  <c r="G44" i="2"/>
  <c r="C27" i="2"/>
  <c r="C26" i="9" s="1"/>
  <c r="D19" i="8" l="1"/>
  <c r="C41" i="9"/>
  <c r="D39" i="9" l="1"/>
  <c r="D33" i="9"/>
  <c r="D32" i="9"/>
  <c r="D35" i="9"/>
  <c r="D38" i="9"/>
  <c r="D37" i="9"/>
  <c r="D36" i="9"/>
  <c r="D34" i="9"/>
  <c r="E20" i="8"/>
  <c r="F20" i="8"/>
  <c r="G20" i="8"/>
  <c r="H20" i="8"/>
  <c r="D42" i="3" l="1"/>
  <c r="E42" i="3"/>
  <c r="F42" i="3"/>
  <c r="G42" i="3"/>
  <c r="H42" i="3"/>
  <c r="I42" i="3"/>
  <c r="J42" i="3"/>
  <c r="K42" i="3"/>
  <c r="L42" i="3"/>
  <c r="M42" i="3"/>
  <c r="N42" i="3"/>
  <c r="C42" i="3"/>
  <c r="I27" i="4" l="1"/>
  <c r="E27" i="4"/>
  <c r="G27" i="4"/>
  <c r="K27" i="4"/>
  <c r="M27" i="4"/>
  <c r="O27" i="4"/>
  <c r="Q27" i="4"/>
  <c r="S27" i="4"/>
  <c r="U27" i="4"/>
  <c r="W27" i="4"/>
  <c r="Y27" i="4"/>
  <c r="AA27" i="4"/>
  <c r="AA26" i="4"/>
  <c r="Y26" i="4"/>
  <c r="W26" i="4"/>
  <c r="U26" i="4"/>
  <c r="S26" i="4"/>
  <c r="Q26" i="4"/>
  <c r="O26" i="4"/>
  <c r="M26" i="4"/>
  <c r="K26" i="4"/>
  <c r="I26" i="4"/>
  <c r="G26" i="4"/>
  <c r="E26" i="4"/>
  <c r="AA25" i="4"/>
  <c r="Y25" i="4"/>
  <c r="W25" i="4"/>
  <c r="U25" i="4"/>
  <c r="S25" i="4"/>
  <c r="Q25" i="4"/>
  <c r="O25" i="4"/>
  <c r="M25" i="4"/>
  <c r="K25" i="4"/>
  <c r="I25" i="4"/>
  <c r="G25" i="4"/>
  <c r="E25" i="4"/>
  <c r="AA24" i="4"/>
  <c r="Y24" i="4"/>
  <c r="W24" i="4"/>
  <c r="U24" i="4"/>
  <c r="S24" i="4"/>
  <c r="Q24" i="4"/>
  <c r="O24" i="4"/>
  <c r="M24" i="4"/>
  <c r="K24" i="4"/>
  <c r="I24" i="4"/>
  <c r="G24" i="4"/>
  <c r="E24" i="4"/>
  <c r="AA23" i="4"/>
  <c r="Y23" i="4"/>
  <c r="W23" i="4"/>
  <c r="U23" i="4"/>
  <c r="S23" i="4"/>
  <c r="Q23" i="4"/>
  <c r="O23" i="4"/>
  <c r="M23" i="4"/>
  <c r="K23" i="4"/>
  <c r="I23" i="4"/>
  <c r="G23" i="4"/>
  <c r="E23" i="4"/>
  <c r="AA22" i="4"/>
  <c r="Y22" i="4"/>
  <c r="W22" i="4"/>
  <c r="U22" i="4"/>
  <c r="S22" i="4"/>
  <c r="Q22" i="4"/>
  <c r="O22" i="4"/>
  <c r="M22" i="4"/>
  <c r="K22" i="4"/>
  <c r="I22" i="4"/>
  <c r="G22" i="4"/>
  <c r="E22" i="4"/>
  <c r="AA21" i="4"/>
  <c r="Y21" i="4"/>
  <c r="W21" i="4"/>
  <c r="U21" i="4"/>
  <c r="S21" i="4"/>
  <c r="Q21" i="4"/>
  <c r="O21" i="4"/>
  <c r="M21" i="4"/>
  <c r="K21" i="4"/>
  <c r="I21" i="4"/>
  <c r="G21" i="4"/>
  <c r="E21" i="4"/>
  <c r="AA20" i="4"/>
  <c r="Y20" i="4"/>
  <c r="W20" i="4"/>
  <c r="U20" i="4"/>
  <c r="S20" i="4"/>
  <c r="Q20" i="4"/>
  <c r="O20" i="4"/>
  <c r="M20" i="4"/>
  <c r="K20" i="4"/>
  <c r="I20" i="4"/>
  <c r="G20" i="4"/>
  <c r="E20" i="4"/>
  <c r="AA19" i="4"/>
  <c r="Y19" i="4"/>
  <c r="W19" i="4"/>
  <c r="U19" i="4"/>
  <c r="S19" i="4"/>
  <c r="Q19" i="4"/>
  <c r="O19" i="4"/>
  <c r="M19" i="4"/>
  <c r="K19" i="4"/>
  <c r="I19" i="4"/>
  <c r="G19" i="4"/>
  <c r="E19" i="4"/>
  <c r="AA18" i="4"/>
  <c r="AA29" i="4" s="1"/>
  <c r="Y18" i="4"/>
  <c r="W18" i="4"/>
  <c r="W29" i="4" s="1"/>
  <c r="U18" i="4"/>
  <c r="S18" i="4"/>
  <c r="Q18" i="4"/>
  <c r="O18" i="4"/>
  <c r="M18" i="4"/>
  <c r="K18" i="4"/>
  <c r="K29" i="4" s="1"/>
  <c r="I18" i="4"/>
  <c r="G18" i="4"/>
  <c r="E18" i="4"/>
  <c r="O33" i="3"/>
  <c r="Q33" i="3" s="1"/>
  <c r="S33" i="3" s="1"/>
  <c r="U33" i="3" s="1"/>
  <c r="W33" i="3" s="1"/>
  <c r="O34" i="3"/>
  <c r="Q34" i="3" s="1"/>
  <c r="S34" i="3" s="1"/>
  <c r="U34" i="3" s="1"/>
  <c r="W34" i="3" s="1"/>
  <c r="O35" i="3"/>
  <c r="Q35" i="3" s="1"/>
  <c r="S35" i="3" s="1"/>
  <c r="U35" i="3" s="1"/>
  <c r="W35" i="3" s="1"/>
  <c r="O36" i="3"/>
  <c r="Q36" i="3" s="1"/>
  <c r="S36" i="3" s="1"/>
  <c r="U36" i="3" s="1"/>
  <c r="W36" i="3" s="1"/>
  <c r="O37" i="3"/>
  <c r="Q37" i="3" s="1"/>
  <c r="O38" i="3"/>
  <c r="Q38" i="3" s="1"/>
  <c r="S38" i="3" s="1"/>
  <c r="U38" i="3" s="1"/>
  <c r="W38" i="3" s="1"/>
  <c r="O39" i="3"/>
  <c r="Q39" i="3" s="1"/>
  <c r="S39" i="3" s="1"/>
  <c r="U39" i="3" s="1"/>
  <c r="W39" i="3" s="1"/>
  <c r="O40" i="3"/>
  <c r="Q40" i="3" s="1"/>
  <c r="S40" i="3" s="1"/>
  <c r="U40" i="3" s="1"/>
  <c r="W40" i="3" s="1"/>
  <c r="O32" i="3"/>
  <c r="Q32" i="3" s="1"/>
  <c r="I18" i="3"/>
  <c r="K18" i="3"/>
  <c r="M18" i="3"/>
  <c r="O18" i="3"/>
  <c r="Q18" i="3"/>
  <c r="S18" i="3"/>
  <c r="U18" i="3"/>
  <c r="W18" i="3"/>
  <c r="Y18" i="3"/>
  <c r="AA18" i="3"/>
  <c r="I19" i="3"/>
  <c r="K19" i="3"/>
  <c r="M19" i="3"/>
  <c r="O19" i="3"/>
  <c r="Q19" i="3"/>
  <c r="S19" i="3"/>
  <c r="U19" i="3"/>
  <c r="W19" i="3"/>
  <c r="Y19" i="3"/>
  <c r="AA19" i="3"/>
  <c r="I20" i="3"/>
  <c r="K20" i="3"/>
  <c r="M20" i="3"/>
  <c r="O20" i="3"/>
  <c r="Q20" i="3"/>
  <c r="S20" i="3"/>
  <c r="U20" i="3"/>
  <c r="W20" i="3"/>
  <c r="Y20" i="3"/>
  <c r="AA20" i="3"/>
  <c r="I21" i="3"/>
  <c r="K21" i="3"/>
  <c r="M21" i="3"/>
  <c r="O21" i="3"/>
  <c r="Q21" i="3"/>
  <c r="S21" i="3"/>
  <c r="U21" i="3"/>
  <c r="W21" i="3"/>
  <c r="Y21" i="3"/>
  <c r="AA21" i="3"/>
  <c r="I22" i="3"/>
  <c r="K22" i="3"/>
  <c r="M22" i="3"/>
  <c r="O22" i="3"/>
  <c r="Q22" i="3"/>
  <c r="S22" i="3"/>
  <c r="U22" i="3"/>
  <c r="W22" i="3"/>
  <c r="Y22" i="3"/>
  <c r="AA22" i="3"/>
  <c r="I23" i="3"/>
  <c r="K23" i="3"/>
  <c r="M23" i="3"/>
  <c r="O23" i="3"/>
  <c r="Q23" i="3"/>
  <c r="S23" i="3"/>
  <c r="U23" i="3"/>
  <c r="W23" i="3"/>
  <c r="Y23" i="3"/>
  <c r="AA23" i="3"/>
  <c r="I24" i="3"/>
  <c r="K24" i="3"/>
  <c r="M24" i="3"/>
  <c r="O24" i="3"/>
  <c r="Q24" i="3"/>
  <c r="S24" i="3"/>
  <c r="U24" i="3"/>
  <c r="W24" i="3"/>
  <c r="Y24" i="3"/>
  <c r="AA24" i="3"/>
  <c r="I25" i="3"/>
  <c r="K25" i="3"/>
  <c r="M25" i="3"/>
  <c r="O25" i="3"/>
  <c r="Q25" i="3"/>
  <c r="S25" i="3"/>
  <c r="U25" i="3"/>
  <c r="W25" i="3"/>
  <c r="Y25" i="3"/>
  <c r="AA25" i="3"/>
  <c r="I26" i="3"/>
  <c r="K26" i="3"/>
  <c r="M26" i="3"/>
  <c r="O26" i="3"/>
  <c r="Q26" i="3"/>
  <c r="S26" i="3"/>
  <c r="U26" i="3"/>
  <c r="W26" i="3"/>
  <c r="Y26" i="3"/>
  <c r="AA26" i="3"/>
  <c r="G19" i="3"/>
  <c r="G20" i="3"/>
  <c r="G21" i="3"/>
  <c r="G22" i="3"/>
  <c r="G23" i="3"/>
  <c r="G24" i="3"/>
  <c r="G25" i="3"/>
  <c r="G26" i="3"/>
  <c r="E19" i="3"/>
  <c r="E20" i="3"/>
  <c r="E21" i="3"/>
  <c r="E22" i="3"/>
  <c r="E23" i="3"/>
  <c r="E24" i="3"/>
  <c r="E25" i="3"/>
  <c r="E26" i="3"/>
  <c r="E18" i="3"/>
  <c r="G29" i="4" l="1"/>
  <c r="I29" i="4"/>
  <c r="Y29" i="4"/>
  <c r="AB25" i="4"/>
  <c r="O29" i="4"/>
  <c r="M29" i="4"/>
  <c r="Q29" i="4"/>
  <c r="S29" i="4"/>
  <c r="AB21" i="4"/>
  <c r="AB18" i="4"/>
  <c r="E29" i="4"/>
  <c r="U29" i="4"/>
  <c r="AB19" i="4"/>
  <c r="AB20" i="4"/>
  <c r="AB24" i="4"/>
  <c r="AB26" i="4"/>
  <c r="C16" i="5"/>
  <c r="AB18" i="3"/>
  <c r="AD18" i="3" s="1"/>
  <c r="D16" i="5"/>
  <c r="S37" i="3"/>
  <c r="U37" i="3" s="1"/>
  <c r="W37" i="3" s="1"/>
  <c r="I28" i="3"/>
  <c r="Q42" i="3"/>
  <c r="W28" i="3"/>
  <c r="O42" i="3"/>
  <c r="S32" i="3"/>
  <c r="S28" i="3"/>
  <c r="Y28" i="3"/>
  <c r="U28" i="3"/>
  <c r="Q28" i="3"/>
  <c r="O28" i="3"/>
  <c r="G28" i="3"/>
  <c r="M28" i="3"/>
  <c r="E28" i="3"/>
  <c r="AA28" i="3"/>
  <c r="K28" i="3"/>
  <c r="AB22" i="4"/>
  <c r="AB23" i="4"/>
  <c r="AB27" i="4"/>
  <c r="AB23" i="3"/>
  <c r="AD23" i="3" s="1"/>
  <c r="AF23" i="3" s="1"/>
  <c r="AH23" i="3" s="1"/>
  <c r="AJ23" i="3" s="1"/>
  <c r="AB19" i="3"/>
  <c r="AD19" i="3" s="1"/>
  <c r="AF19" i="3" s="1"/>
  <c r="AH19" i="3" s="1"/>
  <c r="AJ19" i="3" s="1"/>
  <c r="AB26" i="3"/>
  <c r="AD26" i="3" s="1"/>
  <c r="AF26" i="3" s="1"/>
  <c r="AH26" i="3" s="1"/>
  <c r="AJ26" i="3" s="1"/>
  <c r="AB25" i="3"/>
  <c r="AD25" i="3" s="1"/>
  <c r="AF25" i="3" s="1"/>
  <c r="AH25" i="3" s="1"/>
  <c r="AJ25" i="3" s="1"/>
  <c r="AB22" i="3"/>
  <c r="AD22" i="3" s="1"/>
  <c r="AF22" i="3" s="1"/>
  <c r="AH22" i="3" s="1"/>
  <c r="AJ22" i="3" s="1"/>
  <c r="AB21" i="3"/>
  <c r="AD21" i="3" s="1"/>
  <c r="AF21" i="3" s="1"/>
  <c r="AH21" i="3" s="1"/>
  <c r="AJ21" i="3" s="1"/>
  <c r="AB20" i="3"/>
  <c r="AD20" i="3" s="1"/>
  <c r="AF20" i="3" s="1"/>
  <c r="AH20" i="3" s="1"/>
  <c r="AJ20" i="3" s="1"/>
  <c r="AB24" i="3"/>
  <c r="AD24" i="3" s="1"/>
  <c r="AF24" i="3" s="1"/>
  <c r="AH24" i="3" s="1"/>
  <c r="AJ24" i="3" s="1"/>
  <c r="C26" i="5" l="1"/>
  <c r="AD21" i="4"/>
  <c r="AD26" i="4"/>
  <c r="C31" i="5"/>
  <c r="AD24" i="4"/>
  <c r="C29" i="5"/>
  <c r="AD23" i="4"/>
  <c r="C28" i="5"/>
  <c r="C25" i="5"/>
  <c r="AD20" i="4"/>
  <c r="C32" i="5"/>
  <c r="AD27" i="4"/>
  <c r="C24" i="5"/>
  <c r="AD19" i="4"/>
  <c r="AB29" i="4"/>
  <c r="C23" i="5"/>
  <c r="AD18" i="4"/>
  <c r="AD22" i="4"/>
  <c r="C27" i="5"/>
  <c r="AD25" i="4"/>
  <c r="C30" i="5"/>
  <c r="C15" i="5"/>
  <c r="C18" i="5" s="1"/>
  <c r="AD28" i="3"/>
  <c r="AF18" i="3"/>
  <c r="E15" i="5" s="1"/>
  <c r="D15" i="5"/>
  <c r="D18" i="5" s="1"/>
  <c r="S42" i="3"/>
  <c r="U32" i="3"/>
  <c r="AB28" i="3"/>
  <c r="E16" i="5"/>
  <c r="D38" i="5"/>
  <c r="E38" i="5"/>
  <c r="F38" i="5"/>
  <c r="G38" i="5"/>
  <c r="C38" i="5"/>
  <c r="G27" i="2"/>
  <c r="H19" i="8" s="1"/>
  <c r="F27" i="2"/>
  <c r="G19" i="8" s="1"/>
  <c r="E27" i="2"/>
  <c r="F19" i="8" s="1"/>
  <c r="D27" i="2"/>
  <c r="E19" i="8" s="1"/>
  <c r="D30" i="5" l="1"/>
  <c r="AF25" i="4"/>
  <c r="AF27" i="4"/>
  <c r="D32" i="5"/>
  <c r="AF19" i="4"/>
  <c r="D24" i="5"/>
  <c r="D31" i="5"/>
  <c r="AF26" i="4"/>
  <c r="AF24" i="4"/>
  <c r="D29" i="5"/>
  <c r="AF22" i="4"/>
  <c r="D27" i="5"/>
  <c r="D25" i="5"/>
  <c r="AF20" i="4"/>
  <c r="D26" i="5"/>
  <c r="AF21" i="4"/>
  <c r="D23" i="5"/>
  <c r="AD29" i="4"/>
  <c r="AF18" i="4"/>
  <c r="D28" i="5"/>
  <c r="AF23" i="4"/>
  <c r="C34" i="5"/>
  <c r="C37" i="5" s="1"/>
  <c r="D18" i="8" s="1"/>
  <c r="C28" i="9"/>
  <c r="C43" i="9" s="1"/>
  <c r="U42" i="3"/>
  <c r="W32" i="3"/>
  <c r="F16" i="5"/>
  <c r="AF28" i="3"/>
  <c r="AH18" i="3"/>
  <c r="F15" i="5" s="1"/>
  <c r="E18" i="5"/>
  <c r="D29" i="8" l="1"/>
  <c r="D30" i="8" s="1"/>
  <c r="C39" i="5"/>
  <c r="C41" i="5" s="1"/>
  <c r="AH23" i="4"/>
  <c r="E28" i="5"/>
  <c r="AH19" i="4"/>
  <c r="E24" i="5"/>
  <c r="AH20" i="4"/>
  <c r="E25" i="5"/>
  <c r="AF29" i="4"/>
  <c r="AH18" i="4"/>
  <c r="E23" i="5"/>
  <c r="AH27" i="4"/>
  <c r="E32" i="5"/>
  <c r="AH25" i="4"/>
  <c r="E30" i="5"/>
  <c r="AH22" i="4"/>
  <c r="E27" i="5"/>
  <c r="D34" i="5"/>
  <c r="D37" i="5" s="1"/>
  <c r="AH24" i="4"/>
  <c r="E29" i="5"/>
  <c r="E26" i="5"/>
  <c r="AH21" i="4"/>
  <c r="AH26" i="4"/>
  <c r="E31" i="5"/>
  <c r="F18" i="5"/>
  <c r="AH28" i="3"/>
  <c r="AJ18" i="3"/>
  <c r="W42" i="3"/>
  <c r="G16" i="5"/>
  <c r="C40" i="5" l="1"/>
  <c r="AJ22" i="4"/>
  <c r="G27" i="5" s="1"/>
  <c r="F27" i="5"/>
  <c r="AJ26" i="4"/>
  <c r="G31" i="5" s="1"/>
  <c r="F31" i="5"/>
  <c r="AJ21" i="4"/>
  <c r="G26" i="5" s="1"/>
  <c r="F26" i="5"/>
  <c r="AJ20" i="4"/>
  <c r="G25" i="5" s="1"/>
  <c r="F25" i="5"/>
  <c r="AJ25" i="4"/>
  <c r="G30" i="5" s="1"/>
  <c r="F30" i="5"/>
  <c r="AJ19" i="4"/>
  <c r="G24" i="5" s="1"/>
  <c r="F24" i="5"/>
  <c r="AJ27" i="4"/>
  <c r="G32" i="5" s="1"/>
  <c r="F32" i="5"/>
  <c r="AJ24" i="4"/>
  <c r="G29" i="5" s="1"/>
  <c r="F29" i="5"/>
  <c r="E34" i="5"/>
  <c r="E37" i="5" s="1"/>
  <c r="E39" i="5" s="1"/>
  <c r="E41" i="5" s="1"/>
  <c r="AJ23" i="4"/>
  <c r="G28" i="5" s="1"/>
  <c r="F28" i="5"/>
  <c r="E18" i="8"/>
  <c r="E29" i="8" s="1"/>
  <c r="E30" i="8" s="1"/>
  <c r="D39" i="5"/>
  <c r="D41" i="5" s="1"/>
  <c r="AH29" i="4"/>
  <c r="AJ18" i="4"/>
  <c r="F23" i="5"/>
  <c r="AJ28" i="3"/>
  <c r="G15" i="5"/>
  <c r="G18" i="5" s="1"/>
  <c r="F18" i="8" l="1"/>
  <c r="F29" i="8" s="1"/>
  <c r="F30" i="8" s="1"/>
  <c r="AJ29" i="4"/>
  <c r="G23" i="5"/>
  <c r="G34" i="5" s="1"/>
  <c r="G37" i="5" s="1"/>
  <c r="D40" i="5"/>
  <c r="E40" i="5" s="1"/>
  <c r="F34" i="5"/>
  <c r="F37" i="5" s="1"/>
  <c r="G18" i="8" s="1"/>
  <c r="H18" i="8" l="1"/>
  <c r="H29" i="8" s="1"/>
  <c r="G39" i="5"/>
  <c r="G41" i="5" s="1"/>
  <c r="F39" i="5"/>
  <c r="F41" i="5" s="1"/>
  <c r="G29" i="8"/>
  <c r="G30" i="8" s="1"/>
  <c r="H30" i="8" l="1"/>
  <c r="F40" i="5"/>
  <c r="G40" i="5" s="1"/>
</calcChain>
</file>

<file path=xl/sharedStrings.xml><?xml version="1.0" encoding="utf-8"?>
<sst xmlns="http://schemas.openxmlformats.org/spreadsheetml/2006/main" count="282" uniqueCount="155">
  <si>
    <t>Investments</t>
  </si>
  <si>
    <t>Investment 1</t>
  </si>
  <si>
    <t>Investment 2</t>
  </si>
  <si>
    <t xml:space="preserve"> Notes</t>
  </si>
  <si>
    <t>2024</t>
  </si>
  <si>
    <t>2025</t>
  </si>
  <si>
    <t>2026</t>
  </si>
  <si>
    <t>2027</t>
  </si>
  <si>
    <t>2028</t>
  </si>
  <si>
    <t>Depreciation</t>
  </si>
  <si>
    <t>Notes</t>
  </si>
  <si>
    <t>Total Investment</t>
  </si>
  <si>
    <t>Total Depreciation</t>
  </si>
  <si>
    <t>Quantity</t>
  </si>
  <si>
    <t>January</t>
  </si>
  <si>
    <t>Amount</t>
  </si>
  <si>
    <t>Price/unit</t>
  </si>
  <si>
    <t>February</t>
  </si>
  <si>
    <t>Total</t>
  </si>
  <si>
    <t>Variable costs</t>
  </si>
  <si>
    <t>March</t>
  </si>
  <si>
    <t>April</t>
  </si>
  <si>
    <t>May</t>
  </si>
  <si>
    <t>June</t>
  </si>
  <si>
    <t>July</t>
  </si>
  <si>
    <t>August</t>
  </si>
  <si>
    <t>September</t>
  </si>
  <si>
    <t>October</t>
  </si>
  <si>
    <t>November</t>
  </si>
  <si>
    <t>December</t>
  </si>
  <si>
    <t xml:space="preserve">Raw material 1 </t>
  </si>
  <si>
    <t>Raw material 2</t>
  </si>
  <si>
    <t>Raw material 3</t>
  </si>
  <si>
    <t>Delivery expenses</t>
  </si>
  <si>
    <t>Sales commissions</t>
  </si>
  <si>
    <t>Packaging supplies</t>
  </si>
  <si>
    <t>Credit card fees</t>
  </si>
  <si>
    <t>Utility costs</t>
  </si>
  <si>
    <t>Growth rate</t>
  </si>
  <si>
    <t>Variable Costs</t>
  </si>
  <si>
    <t>Fixed Costs</t>
  </si>
  <si>
    <t>Rent</t>
  </si>
  <si>
    <t>Wages</t>
  </si>
  <si>
    <t>Insurance</t>
  </si>
  <si>
    <t>Marketing cost</t>
  </si>
  <si>
    <t>Office supplies</t>
  </si>
  <si>
    <t>Professional services</t>
  </si>
  <si>
    <t>Water</t>
  </si>
  <si>
    <t>Electricity</t>
  </si>
  <si>
    <t>Internet</t>
  </si>
  <si>
    <t>Product or Service</t>
  </si>
  <si>
    <t>Product or Service 1</t>
  </si>
  <si>
    <t>Product or Service 2</t>
  </si>
  <si>
    <t>Product or Service 3</t>
  </si>
  <si>
    <t>Product or Service 4</t>
  </si>
  <si>
    <t>Product or Service 5</t>
  </si>
  <si>
    <t>Product or Service 6</t>
  </si>
  <si>
    <t>Product or Service 7</t>
  </si>
  <si>
    <t>Product or Service 8</t>
  </si>
  <si>
    <t>Product or Service 9</t>
  </si>
  <si>
    <t>Product or Service 10</t>
  </si>
  <si>
    <t>Expenses</t>
  </si>
  <si>
    <t>Fixed costs</t>
  </si>
  <si>
    <t>Total Expenses</t>
  </si>
  <si>
    <t>Income</t>
  </si>
  <si>
    <t>Total Income</t>
  </si>
  <si>
    <t>EBITDA (Net Income)</t>
  </si>
  <si>
    <t>EBIT</t>
  </si>
  <si>
    <t>Cumulative EBIT</t>
  </si>
  <si>
    <t>EBIT Margin</t>
  </si>
  <si>
    <t>Table Of Contents</t>
  </si>
  <si>
    <t xml:space="preserve">    Company</t>
  </si>
  <si>
    <t xml:space="preserve">    Address</t>
  </si>
  <si>
    <t xml:space="preserve">    Location</t>
  </si>
  <si>
    <t xml:space="preserve">    Phone</t>
  </si>
  <si>
    <t xml:space="preserve">    Website</t>
  </si>
  <si>
    <t xml:space="preserve">    Name</t>
  </si>
  <si>
    <t xml:space="preserve">    E-Mail</t>
  </si>
  <si>
    <t>EBITDA</t>
  </si>
  <si>
    <t>Free Cashflow</t>
  </si>
  <si>
    <t>Real estate - Land</t>
  </si>
  <si>
    <t>Real estate - Building</t>
  </si>
  <si>
    <t>Furnitures and Fixtures</t>
  </si>
  <si>
    <t>Vehicles</t>
  </si>
  <si>
    <t>Working Capital</t>
  </si>
  <si>
    <t xml:space="preserve">   Accounts receivable</t>
  </si>
  <si>
    <t xml:space="preserve">   Accounts payable</t>
  </si>
  <si>
    <t xml:space="preserve"> </t>
  </si>
  <si>
    <t xml:space="preserve">   Short term debts</t>
  </si>
  <si>
    <t xml:space="preserve">   Stock inventory</t>
  </si>
  <si>
    <t>Taxes</t>
  </si>
  <si>
    <t>Liquidity</t>
  </si>
  <si>
    <t>Cumulative Free Cashflow</t>
  </si>
  <si>
    <t>Financial Sources</t>
  </si>
  <si>
    <t>Acquired Capital</t>
  </si>
  <si>
    <t>Equipment</t>
  </si>
  <si>
    <t>Owner's Equity</t>
  </si>
  <si>
    <t>Outside Investors</t>
  </si>
  <si>
    <t>Commercial Loan</t>
  </si>
  <si>
    <t>Commercial Mortgage</t>
  </si>
  <si>
    <t>Credit Card Debt</t>
  </si>
  <si>
    <t>Vehicle Loans</t>
  </si>
  <si>
    <t>Other Bank Debt</t>
  </si>
  <si>
    <t xml:space="preserve">Bank loans </t>
  </si>
  <si>
    <t>Prepaid Insurance Premiums</t>
  </si>
  <si>
    <t>Inventory</t>
  </si>
  <si>
    <t>Legal and Accounting Fees</t>
  </si>
  <si>
    <t>Rent Deposits</t>
  </si>
  <si>
    <t>Utility Deposits</t>
  </si>
  <si>
    <t>Supplies</t>
  </si>
  <si>
    <t>Licenses</t>
  </si>
  <si>
    <t>Other Initial Start-Up Costs</t>
  </si>
  <si>
    <t>Working Capital (Cash On Hand)</t>
  </si>
  <si>
    <t>Total Required Funds</t>
  </si>
  <si>
    <t>Depreciation: Equipment</t>
  </si>
  <si>
    <t>Depreciation: Furniture and Fixtures</t>
  </si>
  <si>
    <t>Depreciation: Vehicles</t>
  </si>
  <si>
    <t>Depreciation: Investment 1</t>
  </si>
  <si>
    <t xml:space="preserve">Etc. </t>
  </si>
  <si>
    <t>Etc.</t>
  </si>
  <si>
    <t>Operating Capital Required</t>
  </si>
  <si>
    <t>Total Operating Capital Required</t>
  </si>
  <si>
    <t>Total Initial Investments</t>
  </si>
  <si>
    <t>Marketing</t>
  </si>
  <si>
    <t>Pre-Opening Salaries and Recruitment Costs</t>
  </si>
  <si>
    <t>Surplus/Shortfall</t>
  </si>
  <si>
    <t>Direct labour</t>
  </si>
  <si>
    <t>Examples of key assumptions:</t>
  </si>
  <si>
    <t>• Size of target market</t>
  </si>
  <si>
    <t>• Market share</t>
  </si>
  <si>
    <t>• Pricing model</t>
  </si>
  <si>
    <t>• Number of employees</t>
  </si>
  <si>
    <t>• Product development figures</t>
  </si>
  <si>
    <t xml:space="preserve">etc. </t>
  </si>
  <si>
    <t>Assumptions</t>
  </si>
  <si>
    <t>Percent</t>
  </si>
  <si>
    <t>Client Information</t>
  </si>
  <si>
    <t xml:space="preserve">   Cash and Cash Equivalents</t>
  </si>
  <si>
    <t>2. Investments</t>
  </si>
  <si>
    <t>4. Cost Plan</t>
  </si>
  <si>
    <t>5. Sales Plan</t>
  </si>
  <si>
    <t>6. Profitability</t>
  </si>
  <si>
    <t>7. Liquidity Plan</t>
  </si>
  <si>
    <t>1. Assumptions</t>
  </si>
  <si>
    <t>Cost Plan</t>
  </si>
  <si>
    <t>Sales Plan</t>
  </si>
  <si>
    <t>Profit</t>
  </si>
  <si>
    <t>Liquidity Plan</t>
  </si>
  <si>
    <t>Depreciation: Building</t>
  </si>
  <si>
    <t xml:space="preserve">   Contact</t>
  </si>
  <si>
    <t xml:space="preserve">   Company Information</t>
  </si>
  <si>
    <t xml:space="preserve">   Alternate contact</t>
  </si>
  <si>
    <t>Financial Plan</t>
  </si>
  <si>
    <t>3. Financial Plan</t>
  </si>
  <si>
    <t>Depreciation: Investment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</si>
</sst>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quot;\ * #,##0.00_ ;_ &quot;₹&quot;\ * \-#,##0.00_ ;_ &quot;₹&quot;\ * &quot;-&quot;??_ ;_ @_ "/>
    <numFmt numFmtId="165" formatCode="_-* #,##0.00\ [$CHF-100C]_-;\-* #,##0.00\ [$CHF-100C]_-;_-* &quot;-&quot;??\ [$CHF-100C]_-;_-@_-"/>
    <numFmt numFmtId="166" formatCode="_ [$CHF-807]\ * #,##0.00_ ;_ [$CHF-807]\ * \-#,##0.00_ ;_ [$CHF-807]\ * &quot;-&quot;??_ ;_ @_ "/>
    <numFmt numFmtId="167" formatCode="[$CHF-807]\ #,##0.00;[Red][$CHF-807]\ #,##0.00"/>
    <numFmt numFmtId="168" formatCode="_ [$CHF-807]\ * #,##0.00_ ;_ [$CHF-807]\ * \-#,##0.00_ ;_ [$CHF-807]\ * &quot;-&quot;_ ;_ @_ "/>
    <numFmt numFmtId="169" formatCode="_-[$CHF]\ * #,##0_-;\-[$CHF]\ * #,##0_-;_-[$CHF]\ * &quot;-&quot;_-;_-@_-"/>
    <numFmt numFmtId="170" formatCode="&quot;$&quot;\ #,##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u/>
      <sz val="18"/>
      <color theme="1"/>
      <name val="Aptos Narrow"/>
      <family val="2"/>
      <scheme val="minor"/>
    </font>
    <font>
      <b/>
      <sz val="14"/>
      <color theme="4"/>
      <name val="Aptos Narrow"/>
      <family val="2"/>
      <scheme val="minor"/>
    </font>
    <font>
      <b/>
      <sz val="13"/>
      <color theme="1"/>
      <name val="Aptos Narrow"/>
      <family val="2"/>
      <scheme val="minor"/>
    </font>
    <font>
      <sz val="11"/>
      <color theme="1"/>
      <name val="Aptos Narrow"/>
      <family val="2"/>
    </font>
    <font>
      <sz val="28"/>
      <color theme="1"/>
      <name val="Aptos Narrow"/>
      <family val="2"/>
      <scheme val="minor"/>
    </font>
    <font>
      <u/>
      <sz val="11"/>
      <color theme="10"/>
      <name val="Aptos Narrow"/>
      <family val="2"/>
      <scheme val="minor"/>
    </font>
    <font>
      <b/>
      <sz val="12"/>
      <color theme="0"/>
      <name val="Aptos Narrow"/>
      <family val="2"/>
      <scheme val="minor"/>
    </font>
    <font>
      <b/>
      <sz val="13"/>
      <color theme="0"/>
      <name val="Aptos Narrow (Cuerpo)"/>
    </font>
    <font>
      <b/>
      <sz val="13"/>
      <color theme="0"/>
      <name val="Aptos Narrow"/>
      <family val="2"/>
      <scheme val="minor"/>
    </font>
    <font>
      <b/>
      <sz val="18"/>
      <color theme="0"/>
      <name val="Aptos Narrow (Cuerpo)"/>
    </font>
    <font>
      <b/>
      <sz val="28"/>
      <color theme="1"/>
      <name val="Aptos Narrow"/>
      <family val="2"/>
      <scheme val="minor"/>
    </font>
    <font>
      <sz val="13"/>
      <color theme="1"/>
      <name val="Aptos Narrow"/>
      <scheme val="minor"/>
    </font>
    <font>
      <b/>
      <sz val="18"/>
      <color theme="1"/>
      <name val="Aptos Narrow"/>
      <family val="2"/>
      <scheme val="minor"/>
    </font>
    <font>
      <b/>
      <sz val="11"/>
      <color theme="0"/>
      <name val="Aptos Narrow"/>
      <family val="2"/>
      <scheme val="minor"/>
    </font>
    <font>
      <b/>
      <sz val="16"/>
      <color rgb="FFF9F5FF"/>
      <name val="Aptos Narrow"/>
      <family val="2"/>
      <scheme val="minor"/>
    </font>
    <font>
      <b/>
      <sz val="14"/>
      <color rgb="FFF9F5FF"/>
      <name val="Aptos Narrow"/>
      <family val="2"/>
      <scheme val="minor"/>
    </font>
    <font>
      <b/>
      <sz val="16"/>
      <color theme="0"/>
      <name val="Aptos Narrow"/>
      <family val="2"/>
      <scheme val="minor"/>
    </font>
    <font>
      <b/>
      <sz val="14"/>
      <color theme="0"/>
      <name val="Aptos Narrow"/>
      <family val="2"/>
      <scheme val="minor"/>
    </font>
    <font>
      <b/>
      <sz val="11"/>
      <color theme="1"/>
      <name val="Aptos Narrow"/>
      <scheme val="minor"/>
    </font>
    <font>
      <b/>
      <sz val="18"/>
      <color theme="0"/>
      <name val="Aptos Narrow"/>
      <family val="2"/>
      <scheme val="minor"/>
    </font>
    <font>
      <b/>
      <u/>
      <sz val="14"/>
      <color theme="1"/>
      <name val="Aptos Narrow"/>
      <scheme val="minor"/>
    </font>
    <font>
      <sz val="12"/>
      <color theme="1"/>
      <name val="Aptos"/>
    </font>
    <font>
      <u/>
      <sz val="12"/>
      <color theme="10"/>
      <name val="Aptos"/>
    </font>
  </fonts>
  <fills count="8">
    <fill>
      <patternFill patternType="none"/>
    </fill>
    <fill>
      <patternFill patternType="gray125"/>
    </fill>
    <fill>
      <patternFill patternType="solid">
        <fgColor rgb="FF6D6E71"/>
        <bgColor indexed="64"/>
      </patternFill>
    </fill>
    <fill>
      <patternFill patternType="solid">
        <fgColor theme="0"/>
        <bgColor indexed="64"/>
      </patternFill>
    </fill>
    <fill>
      <patternFill patternType="solid">
        <fgColor rgb="FFEAE8F7"/>
        <bgColor indexed="64"/>
      </patternFill>
    </fill>
    <fill>
      <patternFill patternType="solid">
        <fgColor rgb="FF634DBB"/>
        <bgColor indexed="64"/>
      </patternFill>
    </fill>
    <fill>
      <patternFill patternType="solid">
        <fgColor rgb="FFEBE8F8"/>
        <bgColor indexed="64"/>
      </patternFill>
    </fill>
    <fill>
      <patternFill patternType="solid">
        <fgColor rgb="FFC1B9E4"/>
        <bgColor indexed="64"/>
      </patternFill>
    </fill>
  </fills>
  <borders count="51">
    <border>
      <left/>
      <right/>
      <top/>
      <bottom/>
      <diagonal/>
    </border>
    <border>
      <left/>
      <right/>
      <top/>
      <bottom style="thin">
        <color indexed="64"/>
      </bottom>
      <diagonal/>
    </border>
    <border>
      <left/>
      <right style="thin">
        <color theme="0"/>
      </right>
      <top/>
      <bottom/>
      <diagonal/>
    </border>
    <border>
      <left/>
      <right/>
      <top/>
      <bottom style="thin">
        <color theme="0"/>
      </bottom>
      <diagonal/>
    </border>
    <border>
      <left/>
      <right style="thin">
        <color theme="1"/>
      </right>
      <top/>
      <bottom/>
      <diagonal/>
    </border>
    <border>
      <left style="thin">
        <color theme="1"/>
      </left>
      <right style="thin">
        <color theme="1"/>
      </right>
      <top/>
      <bottom/>
      <diagonal/>
    </border>
    <border>
      <left style="hair">
        <color theme="1"/>
      </left>
      <right style="thin">
        <color theme="0"/>
      </right>
      <top style="hair">
        <color theme="1"/>
      </top>
      <bottom/>
      <diagonal/>
    </border>
    <border>
      <left/>
      <right style="hair">
        <color theme="1"/>
      </right>
      <top style="hair">
        <color theme="1"/>
      </top>
      <bottom/>
      <diagonal/>
    </border>
    <border>
      <left style="hair">
        <color theme="1"/>
      </left>
      <right style="thin">
        <color theme="1"/>
      </right>
      <top/>
      <bottom/>
      <diagonal/>
    </border>
    <border>
      <left/>
      <right style="hair">
        <color theme="1"/>
      </right>
      <top/>
      <bottom/>
      <diagonal/>
    </border>
    <border>
      <left style="hair">
        <color theme="1"/>
      </left>
      <right style="thin">
        <color theme="1"/>
      </right>
      <top/>
      <bottom style="hair">
        <color theme="1"/>
      </bottom>
      <diagonal/>
    </border>
    <border>
      <left/>
      <right style="hair">
        <color theme="1"/>
      </right>
      <top/>
      <bottom style="hair">
        <color theme="1"/>
      </bottom>
      <diagonal/>
    </border>
    <border>
      <left style="hair">
        <color theme="1"/>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diagonal/>
    </border>
    <border>
      <left style="hair">
        <color theme="1"/>
      </left>
      <right/>
      <top/>
      <bottom/>
      <diagonal/>
    </border>
    <border>
      <left style="hair">
        <color theme="1"/>
      </left>
      <right/>
      <top/>
      <bottom style="hair">
        <color theme="1"/>
      </bottom>
      <diagonal/>
    </border>
    <border>
      <left/>
      <right style="hair">
        <color theme="0"/>
      </right>
      <top/>
      <bottom/>
      <diagonal/>
    </border>
    <border>
      <left style="hair">
        <color theme="0"/>
      </left>
      <right style="hair">
        <color theme="0"/>
      </right>
      <top/>
      <bottom/>
      <diagonal/>
    </border>
    <border>
      <left style="hair">
        <color theme="1"/>
      </left>
      <right style="hair">
        <color theme="1"/>
      </right>
      <top/>
      <bottom style="hair">
        <color theme="1"/>
      </bottom>
      <diagonal/>
    </border>
    <border>
      <left/>
      <right/>
      <top/>
      <bottom style="hair">
        <color theme="1"/>
      </bottom>
      <diagonal/>
    </border>
    <border>
      <left/>
      <right style="thin">
        <color theme="1"/>
      </right>
      <top/>
      <bottom style="hair">
        <color theme="1"/>
      </bottom>
      <diagonal/>
    </border>
    <border>
      <left style="thin">
        <color theme="1"/>
      </left>
      <right style="thin">
        <color theme="1"/>
      </right>
      <top/>
      <bottom style="hair">
        <color theme="1"/>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1"/>
      </left>
      <right/>
      <top/>
      <bottom/>
      <diagonal/>
    </border>
    <border>
      <left style="thin">
        <color theme="1"/>
      </left>
      <right style="thin">
        <color theme="1"/>
      </right>
      <top style="thin">
        <color theme="0"/>
      </top>
      <bottom/>
      <diagonal/>
    </border>
    <border>
      <left/>
      <right style="thin">
        <color theme="1"/>
      </right>
      <top style="thin">
        <color theme="0"/>
      </top>
      <bottom/>
      <diagonal/>
    </border>
    <border>
      <left style="thin">
        <color theme="1"/>
      </left>
      <right style="hair">
        <color theme="1"/>
      </right>
      <top/>
      <bottom style="hair">
        <color theme="1"/>
      </bottom>
      <diagonal/>
    </border>
    <border>
      <left style="thin">
        <color theme="1"/>
      </left>
      <right style="hair">
        <color theme="1"/>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theme="1"/>
      </left>
      <right style="hair">
        <color theme="1"/>
      </right>
      <top style="hair">
        <color theme="1"/>
      </top>
      <bottom/>
      <diagonal/>
    </border>
    <border>
      <left style="hair">
        <color theme="1"/>
      </left>
      <right style="thin">
        <color theme="1"/>
      </right>
      <top style="hair">
        <color theme="1"/>
      </top>
      <bottom/>
      <diagonal/>
    </border>
    <border>
      <left/>
      <right/>
      <top style="hair">
        <color theme="1"/>
      </top>
      <bottom/>
      <diagonal/>
    </border>
    <border>
      <left style="thin">
        <color theme="1"/>
      </left>
      <right/>
      <top style="hair">
        <color theme="1"/>
      </top>
      <bottom/>
      <diagonal/>
    </border>
    <border>
      <left style="thin">
        <color theme="1"/>
      </left>
      <right/>
      <top/>
      <bottom style="hair">
        <color theme="1"/>
      </bottom>
      <diagonal/>
    </border>
    <border>
      <left style="hair">
        <color theme="0"/>
      </left>
      <right style="thin">
        <color theme="0"/>
      </right>
      <top/>
      <bottom style="hair">
        <color theme="1"/>
      </bottom>
      <diagonal/>
    </border>
    <border>
      <left style="hair">
        <color theme="0"/>
      </left>
      <right style="thin">
        <color theme="0"/>
      </right>
      <top/>
      <bottom/>
      <diagonal/>
    </border>
    <border>
      <left/>
      <right/>
      <top style="hair">
        <color theme="1"/>
      </top>
      <bottom style="hair">
        <color theme="1"/>
      </bottom>
      <diagonal/>
    </border>
    <border>
      <left/>
      <right style="hair">
        <color theme="1"/>
      </right>
      <top style="thin">
        <color indexed="64"/>
      </top>
      <bottom/>
      <diagonal/>
    </border>
    <border>
      <left/>
      <right/>
      <top style="thin">
        <color indexed="64"/>
      </top>
      <bottom/>
      <diagonal/>
    </border>
    <border>
      <left style="thin">
        <color theme="0"/>
      </left>
      <right style="hair">
        <color theme="1"/>
      </right>
      <top style="hair">
        <color theme="1"/>
      </top>
      <bottom style="hair">
        <color theme="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64">
    <xf numFmtId="0" fontId="0" fillId="0" borderId="0" xfId="0"/>
    <xf numFmtId="165" fontId="0" fillId="0" borderId="0" xfId="0" applyNumberFormat="1"/>
    <xf numFmtId="165" fontId="0" fillId="0" borderId="0" xfId="1" applyNumberFormat="1" applyFont="1"/>
    <xf numFmtId="9" fontId="0" fillId="0" borderId="0" xfId="0" applyNumberFormat="1"/>
    <xf numFmtId="0" fontId="0" fillId="0" borderId="0" xfId="0" applyAlignment="1">
      <alignment wrapText="1"/>
    </xf>
    <xf numFmtId="1" fontId="5" fillId="0" borderId="0" xfId="0" applyNumberFormat="1" applyFont="1" applyAlignment="1">
      <alignment horizontal="center" vertical="center"/>
    </xf>
    <xf numFmtId="0" fontId="2" fillId="0" borderId="0" xfId="0" applyFont="1"/>
    <xf numFmtId="1" fontId="5" fillId="0" borderId="0" xfId="0" applyNumberFormat="1" applyFont="1" applyAlignment="1">
      <alignment vertical="center"/>
    </xf>
    <xf numFmtId="0" fontId="4" fillId="0" borderId="0" xfId="0" applyFont="1" applyAlignment="1">
      <alignment vertical="center"/>
    </xf>
    <xf numFmtId="0" fontId="4" fillId="0" borderId="0" xfId="0" applyFont="1"/>
    <xf numFmtId="0" fontId="11" fillId="2" borderId="6" xfId="0" applyFont="1" applyFill="1" applyBorder="1"/>
    <xf numFmtId="0" fontId="6" fillId="2" borderId="7" xfId="0" applyFont="1" applyFill="1" applyBorder="1"/>
    <xf numFmtId="0" fontId="15" fillId="3" borderId="8" xfId="0" applyFont="1" applyFill="1" applyBorder="1" applyAlignment="1">
      <alignment horizontal="left"/>
    </xf>
    <xf numFmtId="0" fontId="15" fillId="3" borderId="8" xfId="0" applyFont="1" applyFill="1" applyBorder="1"/>
    <xf numFmtId="0" fontId="0" fillId="0" borderId="9" xfId="0" applyBorder="1"/>
    <xf numFmtId="0" fontId="15" fillId="4" borderId="8" xfId="0" applyFont="1" applyFill="1" applyBorder="1" applyAlignment="1">
      <alignment horizontal="left"/>
    </xf>
    <xf numFmtId="0" fontId="15" fillId="4" borderId="8" xfId="0" applyFont="1" applyFill="1" applyBorder="1"/>
    <xf numFmtId="0" fontId="15" fillId="4" borderId="10" xfId="0" applyFont="1" applyFill="1" applyBorder="1"/>
    <xf numFmtId="166" fontId="17" fillId="5" borderId="0" xfId="0" applyNumberFormat="1" applyFont="1" applyFill="1"/>
    <xf numFmtId="166" fontId="2" fillId="7" borderId="0" xfId="0" applyNumberFormat="1" applyFont="1" applyFill="1"/>
    <xf numFmtId="1" fontId="21" fillId="2" borderId="0" xfId="0" applyNumberFormat="1" applyFont="1" applyFill="1" applyAlignment="1">
      <alignment horizontal="center" vertical="center"/>
    </xf>
    <xf numFmtId="0" fontId="0" fillId="7" borderId="0" xfId="0" applyFill="1"/>
    <xf numFmtId="165" fontId="0" fillId="7" borderId="0" xfId="0" applyNumberFormat="1" applyFill="1"/>
    <xf numFmtId="0" fontId="2" fillId="3" borderId="0" xfId="0" applyFont="1" applyFill="1"/>
    <xf numFmtId="0" fontId="2" fillId="6" borderId="0" xfId="0" applyFont="1" applyFill="1"/>
    <xf numFmtId="166" fontId="0" fillId="3" borderId="9" xfId="0" applyNumberFormat="1" applyFill="1" applyBorder="1"/>
    <xf numFmtId="166" fontId="0" fillId="6" borderId="9" xfId="0" applyNumberFormat="1" applyFill="1" applyBorder="1"/>
    <xf numFmtId="166" fontId="0" fillId="3" borderId="11" xfId="0" applyNumberFormat="1" applyFill="1" applyBorder="1"/>
    <xf numFmtId="0" fontId="0" fillId="0" borderId="20" xfId="0" applyBorder="1"/>
    <xf numFmtId="0" fontId="22" fillId="0" borderId="0" xfId="0" applyFont="1"/>
    <xf numFmtId="0" fontId="0" fillId="3" borderId="9" xfId="0" applyFill="1" applyBorder="1"/>
    <xf numFmtId="0" fontId="0" fillId="6" borderId="9" xfId="0" applyFill="1" applyBorder="1"/>
    <xf numFmtId="166" fontId="0" fillId="3" borderId="4" xfId="0" applyNumberFormat="1" applyFill="1" applyBorder="1"/>
    <xf numFmtId="166" fontId="0" fillId="6" borderId="4" xfId="0" applyNumberFormat="1" applyFill="1" applyBorder="1"/>
    <xf numFmtId="0" fontId="0" fillId="3" borderId="4" xfId="0" applyFill="1" applyBorder="1"/>
    <xf numFmtId="0" fontId="0" fillId="6" borderId="4" xfId="0" applyFill="1" applyBorder="1"/>
    <xf numFmtId="166" fontId="0" fillId="3" borderId="4" xfId="0" applyNumberFormat="1" applyFill="1" applyBorder="1" applyAlignment="1">
      <alignment horizontal="right"/>
    </xf>
    <xf numFmtId="166" fontId="0" fillId="6" borderId="4" xfId="0" applyNumberFormat="1" applyFill="1" applyBorder="1" applyAlignment="1">
      <alignment horizontal="right"/>
    </xf>
    <xf numFmtId="166" fontId="0" fillId="3" borderId="21" xfId="0" applyNumberFormat="1" applyFill="1" applyBorder="1" applyAlignment="1">
      <alignment horizontal="right"/>
    </xf>
    <xf numFmtId="0" fontId="2" fillId="6" borderId="4" xfId="0" applyFont="1" applyFill="1" applyBorder="1"/>
    <xf numFmtId="166" fontId="2" fillId="3" borderId="21" xfId="0" applyNumberFormat="1" applyFont="1" applyFill="1" applyBorder="1" applyAlignment="1">
      <alignment horizontal="right"/>
    </xf>
    <xf numFmtId="166" fontId="2" fillId="3" borderId="22" xfId="0" applyNumberFormat="1" applyFont="1" applyFill="1" applyBorder="1" applyAlignment="1">
      <alignment horizontal="right"/>
    </xf>
    <xf numFmtId="166" fontId="0" fillId="3" borderId="5" xfId="0" applyNumberFormat="1" applyFill="1" applyBorder="1"/>
    <xf numFmtId="166" fontId="0" fillId="6" borderId="5" xfId="0" applyNumberFormat="1" applyFill="1" applyBorder="1"/>
    <xf numFmtId="0" fontId="0" fillId="0" borderId="2" xfId="0" applyBorder="1"/>
    <xf numFmtId="0" fontId="17" fillId="5" borderId="2" xfId="0" applyFont="1" applyFill="1" applyBorder="1"/>
    <xf numFmtId="166" fontId="17" fillId="5" borderId="23" xfId="0" applyNumberFormat="1" applyFont="1" applyFill="1" applyBorder="1"/>
    <xf numFmtId="0" fontId="17" fillId="2" borderId="2" xfId="0" applyFont="1" applyFill="1" applyBorder="1"/>
    <xf numFmtId="0" fontId="0" fillId="0" borderId="25" xfId="0" applyBorder="1"/>
    <xf numFmtId="0" fontId="23" fillId="2" borderId="3" xfId="0" applyFont="1" applyFill="1" applyBorder="1" applyAlignment="1">
      <alignment horizontal="center"/>
    </xf>
    <xf numFmtId="165" fontId="17" fillId="2" borderId="23" xfId="0" applyNumberFormat="1" applyFont="1" applyFill="1" applyBorder="1" applyAlignment="1">
      <alignment horizontal="right"/>
    </xf>
    <xf numFmtId="165" fontId="17" fillId="2" borderId="0" xfId="0" applyNumberFormat="1" applyFont="1" applyFill="1" applyAlignment="1">
      <alignment horizontal="right"/>
    </xf>
    <xf numFmtId="165" fontId="17" fillId="2" borderId="2" xfId="0" applyNumberFormat="1" applyFont="1" applyFill="1" applyBorder="1" applyAlignment="1">
      <alignment horizontal="right"/>
    </xf>
    <xf numFmtId="0" fontId="23" fillId="2" borderId="0" xfId="0" applyFont="1" applyFill="1" applyAlignment="1">
      <alignment horizontal="center"/>
    </xf>
    <xf numFmtId="0" fontId="10" fillId="2" borderId="0" xfId="0" applyFont="1" applyFill="1" applyAlignment="1">
      <alignment horizontal="center" vertical="center" wrapText="1"/>
    </xf>
    <xf numFmtId="0" fontId="0" fillId="0" borderId="23" xfId="0" applyBorder="1"/>
    <xf numFmtId="0" fontId="21" fillId="2" borderId="28" xfId="0" applyFont="1" applyFill="1" applyBorder="1" applyAlignment="1">
      <alignment horizontal="center"/>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0" xfId="0" applyFont="1" applyFill="1" applyBorder="1" applyAlignment="1">
      <alignment horizontal="center" vertical="center" wrapText="1"/>
    </xf>
    <xf numFmtId="166" fontId="0" fillId="3" borderId="5" xfId="1" applyNumberFormat="1" applyFont="1" applyFill="1" applyBorder="1"/>
    <xf numFmtId="166" fontId="0" fillId="6" borderId="5" xfId="1" applyNumberFormat="1" applyFont="1" applyFill="1" applyBorder="1"/>
    <xf numFmtId="166" fontId="0" fillId="3" borderId="4" xfId="1" applyNumberFormat="1" applyFont="1" applyFill="1" applyBorder="1"/>
    <xf numFmtId="166" fontId="0" fillId="6" borderId="4" xfId="1" applyNumberFormat="1" applyFont="1" applyFill="1" applyBorder="1"/>
    <xf numFmtId="165" fontId="0" fillId="0" borderId="4" xfId="1" applyNumberFormat="1" applyFont="1" applyBorder="1"/>
    <xf numFmtId="0" fontId="2" fillId="7" borderId="4" xfId="0" applyFont="1" applyFill="1" applyBorder="1"/>
    <xf numFmtId="0" fontId="0" fillId="7" borderId="5" xfId="0" applyFill="1" applyBorder="1"/>
    <xf numFmtId="166" fontId="2" fillId="7" borderId="4" xfId="0" applyNumberFormat="1" applyFont="1" applyFill="1" applyBorder="1"/>
    <xf numFmtId="0" fontId="0" fillId="7" borderId="33" xfId="0" applyFill="1" applyBorder="1"/>
    <xf numFmtId="0" fontId="10" fillId="2" borderId="2"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27" xfId="0" applyFont="1" applyFill="1" applyBorder="1" applyAlignment="1">
      <alignment horizontal="center" vertical="center"/>
    </xf>
    <xf numFmtId="166" fontId="0" fillId="3" borderId="34" xfId="1" applyNumberFormat="1" applyFont="1" applyFill="1" applyBorder="1"/>
    <xf numFmtId="166" fontId="0" fillId="3" borderId="35" xfId="0" applyNumberFormat="1" applyFill="1" applyBorder="1"/>
    <xf numFmtId="166" fontId="0" fillId="3" borderId="35" xfId="1" applyNumberFormat="1" applyFont="1" applyFill="1" applyBorder="1"/>
    <xf numFmtId="0" fontId="20" fillId="2" borderId="2" xfId="0" applyFont="1" applyFill="1" applyBorder="1" applyAlignment="1">
      <alignment vertical="center"/>
    </xf>
    <xf numFmtId="2" fontId="21" fillId="2" borderId="0" xfId="0" applyNumberFormat="1" applyFont="1" applyFill="1" applyAlignment="1">
      <alignment horizontal="center" vertical="center"/>
    </xf>
    <xf numFmtId="1" fontId="19" fillId="2" borderId="2" xfId="0" applyNumberFormat="1" applyFont="1" applyFill="1" applyBorder="1" applyAlignment="1">
      <alignment horizontal="center" vertical="center"/>
    </xf>
    <xf numFmtId="0" fontId="18" fillId="2" borderId="2" xfId="0" applyFont="1" applyFill="1" applyBorder="1" applyAlignment="1">
      <alignment horizontal="center" vertical="center"/>
    </xf>
    <xf numFmtId="1" fontId="19" fillId="2" borderId="23" xfId="0" applyNumberFormat="1" applyFont="1" applyFill="1" applyBorder="1" applyAlignment="1">
      <alignment horizontal="center" vertical="center"/>
    </xf>
    <xf numFmtId="1" fontId="21" fillId="2" borderId="2" xfId="0" applyNumberFormat="1" applyFont="1" applyFill="1" applyBorder="1" applyAlignment="1">
      <alignment horizontal="center" vertical="center"/>
    </xf>
    <xf numFmtId="0" fontId="20" fillId="2" borderId="2" xfId="0" applyFont="1" applyFill="1" applyBorder="1" applyAlignment="1">
      <alignment horizontal="center" vertical="center"/>
    </xf>
    <xf numFmtId="166" fontId="2" fillId="3" borderId="36" xfId="0" applyNumberFormat="1" applyFont="1" applyFill="1" applyBorder="1" applyAlignment="1">
      <alignment horizontal="right"/>
    </xf>
    <xf numFmtId="166" fontId="2" fillId="7" borderId="38" xfId="0" applyNumberFormat="1" applyFont="1" applyFill="1" applyBorder="1" applyAlignment="1">
      <alignment horizontal="right"/>
    </xf>
    <xf numFmtId="166" fontId="2" fillId="7" borderId="39" xfId="0" applyNumberFormat="1" applyFont="1" applyFill="1" applyBorder="1" applyAlignment="1">
      <alignment horizontal="right"/>
    </xf>
    <xf numFmtId="166" fontId="2" fillId="7" borderId="40" xfId="0" applyNumberFormat="1" applyFont="1" applyFill="1" applyBorder="1" applyAlignment="1">
      <alignment horizontal="right"/>
    </xf>
    <xf numFmtId="0" fontId="22" fillId="3" borderId="9" xfId="0" applyFont="1" applyFill="1" applyBorder="1"/>
    <xf numFmtId="0" fontId="0" fillId="3" borderId="11" xfId="0" applyFill="1" applyBorder="1"/>
    <xf numFmtId="166" fontId="0" fillId="3" borderId="5" xfId="0" applyNumberFormat="1" applyFill="1" applyBorder="1" applyAlignment="1">
      <alignment horizontal="right"/>
    </xf>
    <xf numFmtId="166" fontId="0" fillId="6" borderId="5" xfId="0" applyNumberFormat="1" applyFill="1" applyBorder="1" applyAlignment="1">
      <alignment horizontal="right"/>
    </xf>
    <xf numFmtId="166" fontId="0" fillId="3" borderId="22" xfId="0" applyNumberFormat="1" applyFill="1" applyBorder="1" applyAlignment="1">
      <alignment horizontal="right"/>
    </xf>
    <xf numFmtId="0" fontId="0" fillId="3" borderId="41" xfId="0" applyFill="1" applyBorder="1"/>
    <xf numFmtId="166" fontId="0" fillId="3" borderId="38" xfId="0" applyNumberFormat="1" applyFill="1" applyBorder="1"/>
    <xf numFmtId="0" fontId="0" fillId="6" borderId="10" xfId="0" applyFill="1" applyBorder="1"/>
    <xf numFmtId="166" fontId="0" fillId="6" borderId="21" xfId="0" applyNumberFormat="1" applyFill="1" applyBorder="1"/>
    <xf numFmtId="166" fontId="0" fillId="6" borderId="11" xfId="0" applyNumberFormat="1" applyFill="1" applyBorder="1"/>
    <xf numFmtId="166" fontId="0" fillId="3" borderId="39" xfId="0" applyNumberFormat="1" applyFill="1" applyBorder="1"/>
    <xf numFmtId="0" fontId="0" fillId="6" borderId="8" xfId="0" applyFill="1" applyBorder="1"/>
    <xf numFmtId="0" fontId="0" fillId="3" borderId="8" xfId="0" applyFill="1" applyBorder="1"/>
    <xf numFmtId="166" fontId="0" fillId="6" borderId="22" xfId="0" applyNumberFormat="1" applyFill="1" applyBorder="1"/>
    <xf numFmtId="0" fontId="0" fillId="0" borderId="14" xfId="0" applyBorder="1"/>
    <xf numFmtId="165" fontId="0" fillId="0" borderId="42" xfId="0" applyNumberFormat="1" applyBorder="1" applyAlignment="1">
      <alignment horizontal="right"/>
    </xf>
    <xf numFmtId="0" fontId="0" fillId="6" borderId="16" xfId="0" applyFill="1" applyBorder="1"/>
    <xf numFmtId="0" fontId="17" fillId="5" borderId="0" xfId="0" applyFont="1" applyFill="1"/>
    <xf numFmtId="166" fontId="17" fillId="5" borderId="24" xfId="0" applyNumberFormat="1" applyFont="1" applyFill="1" applyBorder="1"/>
    <xf numFmtId="165" fontId="0" fillId="0" borderId="39" xfId="0" applyNumberFormat="1" applyBorder="1" applyAlignment="1">
      <alignment horizontal="right"/>
    </xf>
    <xf numFmtId="165" fontId="0" fillId="0" borderId="43" xfId="0" applyNumberFormat="1" applyBorder="1" applyAlignment="1">
      <alignment horizontal="right"/>
    </xf>
    <xf numFmtId="0" fontId="0" fillId="3" borderId="14" xfId="0" applyFill="1" applyBorder="1"/>
    <xf numFmtId="165" fontId="0" fillId="3" borderId="43" xfId="0" applyNumberFormat="1" applyFill="1" applyBorder="1" applyAlignment="1">
      <alignment horizontal="right"/>
    </xf>
    <xf numFmtId="165" fontId="0" fillId="3" borderId="39" xfId="0" applyNumberFormat="1" applyFill="1" applyBorder="1" applyAlignment="1">
      <alignment horizontal="right"/>
    </xf>
    <xf numFmtId="165" fontId="0" fillId="3" borderId="42" xfId="0" applyNumberFormat="1" applyFill="1" applyBorder="1" applyAlignment="1">
      <alignment horizontal="right"/>
    </xf>
    <xf numFmtId="0" fontId="17" fillId="2" borderId="15" xfId="0" applyFont="1" applyFill="1" applyBorder="1"/>
    <xf numFmtId="166" fontId="0" fillId="6" borderId="22" xfId="1" applyNumberFormat="1" applyFont="1" applyFill="1" applyBorder="1"/>
    <xf numFmtId="166" fontId="0" fillId="6" borderId="21" xfId="1" applyNumberFormat="1" applyFont="1" applyFill="1" applyBorder="1"/>
    <xf numFmtId="166" fontId="0" fillId="3" borderId="42" xfId="0" applyNumberFormat="1" applyFill="1" applyBorder="1"/>
    <xf numFmtId="166" fontId="0" fillId="6" borderId="20" xfId="0" applyNumberFormat="1" applyFill="1" applyBorder="1"/>
    <xf numFmtId="166" fontId="0" fillId="6" borderId="0" xfId="0" applyNumberFormat="1" applyFill="1"/>
    <xf numFmtId="166" fontId="0" fillId="3" borderId="0" xfId="0" applyNumberFormat="1" applyFill="1"/>
    <xf numFmtId="165" fontId="17" fillId="2" borderId="20" xfId="0" applyNumberFormat="1" applyFont="1" applyFill="1" applyBorder="1" applyAlignment="1">
      <alignment horizontal="right"/>
    </xf>
    <xf numFmtId="0" fontId="0" fillId="3" borderId="10" xfId="0" applyFill="1" applyBorder="1"/>
    <xf numFmtId="166" fontId="0" fillId="3" borderId="21" xfId="1" applyNumberFormat="1" applyFont="1" applyFill="1" applyBorder="1"/>
    <xf numFmtId="166" fontId="0" fillId="3" borderId="22" xfId="0" applyNumberFormat="1" applyFill="1" applyBorder="1"/>
    <xf numFmtId="166" fontId="0" fillId="3" borderId="21" xfId="0" applyNumberFormat="1" applyFill="1" applyBorder="1"/>
    <xf numFmtId="0" fontId="0" fillId="3" borderId="37" xfId="0" applyFill="1" applyBorder="1"/>
    <xf numFmtId="0" fontId="0" fillId="6" borderId="37" xfId="0" applyFill="1" applyBorder="1"/>
    <xf numFmtId="0" fontId="0" fillId="3" borderId="21" xfId="0" applyFill="1" applyBorder="1"/>
    <xf numFmtId="0" fontId="0" fillId="3" borderId="36" xfId="0" applyFill="1" applyBorder="1"/>
    <xf numFmtId="0" fontId="0" fillId="7" borderId="37" xfId="0" applyFill="1" applyBorder="1"/>
    <xf numFmtId="0" fontId="0" fillId="0" borderId="47" xfId="0" applyBorder="1"/>
    <xf numFmtId="0" fontId="0" fillId="6" borderId="36" xfId="0" applyFill="1" applyBorder="1"/>
    <xf numFmtId="0" fontId="2" fillId="0" borderId="21" xfId="0" applyFont="1" applyBorder="1"/>
    <xf numFmtId="1" fontId="21" fillId="2" borderId="23" xfId="0" applyNumberFormat="1" applyFont="1" applyFill="1" applyBorder="1" applyAlignment="1">
      <alignment horizontal="center" vertical="center"/>
    </xf>
    <xf numFmtId="165" fontId="0" fillId="0" borderId="11" xfId="0" applyNumberFormat="1" applyBorder="1"/>
    <xf numFmtId="0" fontId="0" fillId="0" borderId="19" xfId="0" applyBorder="1"/>
    <xf numFmtId="0" fontId="0" fillId="7" borderId="13" xfId="0" applyFill="1" applyBorder="1"/>
    <xf numFmtId="166" fontId="2" fillId="7" borderId="39" xfId="0" applyNumberFormat="1" applyFont="1" applyFill="1" applyBorder="1"/>
    <xf numFmtId="166" fontId="2" fillId="0" borderId="22" xfId="0" applyNumberFormat="1" applyFont="1" applyBorder="1"/>
    <xf numFmtId="0" fontId="17" fillId="5" borderId="12" xfId="0" applyFont="1" applyFill="1" applyBorder="1"/>
    <xf numFmtId="166" fontId="17" fillId="5" borderId="50" xfId="0" applyNumberFormat="1" applyFont="1" applyFill="1" applyBorder="1"/>
    <xf numFmtId="1" fontId="21" fillId="2" borderId="24" xfId="0" applyNumberFormat="1" applyFont="1" applyFill="1" applyBorder="1" applyAlignment="1">
      <alignment horizontal="center" vertical="center"/>
    </xf>
    <xf numFmtId="166" fontId="0" fillId="3" borderId="22" xfId="1" applyNumberFormat="1" applyFont="1" applyFill="1" applyBorder="1"/>
    <xf numFmtId="166" fontId="2" fillId="7" borderId="33" xfId="0" applyNumberFormat="1" applyFont="1" applyFill="1" applyBorder="1"/>
    <xf numFmtId="166" fontId="2" fillId="7" borderId="5" xfId="0" applyNumberFormat="1" applyFont="1" applyFill="1" applyBorder="1"/>
    <xf numFmtId="0" fontId="0" fillId="7" borderId="4" xfId="0" applyFill="1" applyBorder="1"/>
    <xf numFmtId="165" fontId="0" fillId="7" borderId="33" xfId="0" applyNumberFormat="1" applyFill="1" applyBorder="1"/>
    <xf numFmtId="0" fontId="0" fillId="0" borderId="16" xfId="0" applyBorder="1"/>
    <xf numFmtId="0" fontId="12" fillId="2" borderId="2" xfId="0" applyFont="1" applyFill="1" applyBorder="1"/>
    <xf numFmtId="9" fontId="0" fillId="3" borderId="4" xfId="2" applyFont="1" applyFill="1" applyBorder="1" applyAlignment="1">
      <alignment horizontal="center"/>
    </xf>
    <xf numFmtId="9" fontId="0" fillId="6" borderId="0" xfId="2" applyFont="1" applyFill="1" applyAlignment="1">
      <alignment horizontal="center"/>
    </xf>
    <xf numFmtId="9" fontId="0" fillId="6" borderId="4" xfId="2" applyFont="1" applyFill="1" applyBorder="1" applyAlignment="1">
      <alignment horizontal="center"/>
    </xf>
    <xf numFmtId="9" fontId="0" fillId="6" borderId="21" xfId="2" applyFont="1" applyFill="1" applyBorder="1" applyAlignment="1">
      <alignment horizontal="center"/>
    </xf>
    <xf numFmtId="166" fontId="17" fillId="5" borderId="4" xfId="0" applyNumberFormat="1" applyFont="1" applyFill="1" applyBorder="1"/>
    <xf numFmtId="0" fontId="0" fillId="3" borderId="37" xfId="0" applyFill="1" applyBorder="1" applyAlignment="1">
      <alignment horizontal="center"/>
    </xf>
    <xf numFmtId="0" fontId="0" fillId="6" borderId="37" xfId="0" applyFill="1" applyBorder="1" applyAlignment="1">
      <alignment horizontal="center"/>
    </xf>
    <xf numFmtId="0" fontId="0" fillId="3" borderId="36" xfId="0" applyFill="1" applyBorder="1" applyAlignment="1">
      <alignment horizontal="center"/>
    </xf>
    <xf numFmtId="9" fontId="0" fillId="3" borderId="37" xfId="0" applyNumberFormat="1" applyFill="1" applyBorder="1" applyAlignment="1">
      <alignment horizontal="center"/>
    </xf>
    <xf numFmtId="9" fontId="0" fillId="6" borderId="37" xfId="0" applyNumberFormat="1" applyFill="1" applyBorder="1" applyAlignment="1">
      <alignment horizontal="center"/>
    </xf>
    <xf numFmtId="9" fontId="0" fillId="3" borderId="36" xfId="0" applyNumberFormat="1" applyFill="1" applyBorder="1" applyAlignment="1">
      <alignment horizontal="center"/>
    </xf>
    <xf numFmtId="9" fontId="0" fillId="3" borderId="33" xfId="0" applyNumberFormat="1" applyFill="1" applyBorder="1" applyAlignment="1">
      <alignment horizontal="center"/>
    </xf>
    <xf numFmtId="166" fontId="0" fillId="3" borderId="8" xfId="0" applyNumberFormat="1" applyFill="1" applyBorder="1"/>
    <xf numFmtId="168" fontId="0" fillId="0" borderId="47" xfId="0" applyNumberFormat="1" applyBorder="1"/>
    <xf numFmtId="168" fontId="2" fillId="7" borderId="4" xfId="0" applyNumberFormat="1" applyFont="1" applyFill="1" applyBorder="1"/>
    <xf numFmtId="165" fontId="2" fillId="7" borderId="4" xfId="0" applyNumberFormat="1" applyFont="1" applyFill="1" applyBorder="1"/>
    <xf numFmtId="168" fontId="0" fillId="3" borderId="5" xfId="0" applyNumberFormat="1" applyFill="1" applyBorder="1" applyAlignment="1">
      <alignment horizontal="right"/>
    </xf>
    <xf numFmtId="168" fontId="0" fillId="6" borderId="5" xfId="0" applyNumberFormat="1" applyFill="1" applyBorder="1" applyAlignment="1">
      <alignment horizontal="right"/>
    </xf>
    <xf numFmtId="168" fontId="0" fillId="3" borderId="22" xfId="0" applyNumberFormat="1" applyFill="1" applyBorder="1" applyAlignment="1">
      <alignment horizontal="right"/>
    </xf>
    <xf numFmtId="169" fontId="0" fillId="3" borderId="4" xfId="0" applyNumberFormat="1" applyFill="1" applyBorder="1" applyAlignment="1">
      <alignment horizontal="right"/>
    </xf>
    <xf numFmtId="169" fontId="0" fillId="3" borderId="5" xfId="0" applyNumberFormat="1" applyFill="1" applyBorder="1" applyAlignment="1">
      <alignment horizontal="right"/>
    </xf>
    <xf numFmtId="169" fontId="0" fillId="6" borderId="4" xfId="0" applyNumberFormat="1" applyFill="1" applyBorder="1" applyAlignment="1">
      <alignment horizontal="right"/>
    </xf>
    <xf numFmtId="169" fontId="0" fillId="6" borderId="5" xfId="0" applyNumberFormat="1" applyFill="1" applyBorder="1" applyAlignment="1">
      <alignment horizontal="right"/>
    </xf>
    <xf numFmtId="166" fontId="0" fillId="7" borderId="33" xfId="0" applyNumberFormat="1" applyFill="1" applyBorder="1"/>
    <xf numFmtId="166" fontId="0" fillId="7" borderId="0" xfId="0" applyNumberFormat="1" applyFill="1"/>
    <xf numFmtId="9" fontId="0" fillId="6" borderId="22" xfId="2" applyFont="1" applyFill="1" applyBorder="1" applyAlignment="1">
      <alignment horizontal="center"/>
    </xf>
    <xf numFmtId="9" fontId="0" fillId="6" borderId="44" xfId="2" applyFont="1" applyFill="1" applyBorder="1" applyAlignment="1">
      <alignment horizontal="center"/>
    </xf>
    <xf numFmtId="9" fontId="0" fillId="6" borderId="20" xfId="2" applyFont="1" applyFill="1" applyBorder="1" applyAlignment="1">
      <alignment horizontal="center"/>
    </xf>
    <xf numFmtId="0" fontId="0" fillId="6" borderId="36" xfId="0" applyFill="1" applyBorder="1" applyAlignment="1">
      <alignment horizontal="center"/>
    </xf>
    <xf numFmtId="9" fontId="0" fillId="6" borderId="36" xfId="0" applyNumberFormat="1" applyFill="1" applyBorder="1" applyAlignment="1">
      <alignment horizontal="center"/>
    </xf>
    <xf numFmtId="0" fontId="10" fillId="2" borderId="25" xfId="0" applyFont="1" applyFill="1" applyBorder="1" applyAlignment="1">
      <alignment horizontal="center" vertical="center" wrapText="1"/>
    </xf>
    <xf numFmtId="170" fontId="0" fillId="3" borderId="4" xfId="0" applyNumberFormat="1" applyFill="1" applyBorder="1" applyAlignment="1">
      <alignment horizontal="right"/>
    </xf>
    <xf numFmtId="170" fontId="0" fillId="3" borderId="5" xfId="0" applyNumberFormat="1" applyFill="1" applyBorder="1" applyAlignment="1">
      <alignment horizontal="right"/>
    </xf>
    <xf numFmtId="170" fontId="0" fillId="6" borderId="4" xfId="0" applyNumberFormat="1" applyFill="1" applyBorder="1" applyAlignment="1">
      <alignment horizontal="right"/>
    </xf>
    <xf numFmtId="170" fontId="0" fillId="6" borderId="5" xfId="0" applyNumberFormat="1" applyFill="1" applyBorder="1" applyAlignment="1">
      <alignment horizontal="right"/>
    </xf>
    <xf numFmtId="170" fontId="0" fillId="6" borderId="21" xfId="0" applyNumberFormat="1" applyFill="1" applyBorder="1" applyAlignment="1">
      <alignment horizontal="right"/>
    </xf>
    <xf numFmtId="170" fontId="0" fillId="6" borderId="22" xfId="0" applyNumberFormat="1" applyFill="1" applyBorder="1" applyAlignment="1">
      <alignment horizontal="right"/>
    </xf>
    <xf numFmtId="0" fontId="25" fillId="3" borderId="9" xfId="0" applyFont="1" applyFill="1" applyBorder="1" applyAlignment="1">
      <alignment horizontal="center"/>
    </xf>
    <xf numFmtId="0" fontId="25" fillId="4" borderId="37" xfId="0" applyFont="1" applyFill="1" applyBorder="1" applyAlignment="1">
      <alignment horizontal="center"/>
    </xf>
    <xf numFmtId="0" fontId="25" fillId="4" borderId="9" xfId="0" applyFont="1" applyFill="1" applyBorder="1" applyAlignment="1">
      <alignment horizontal="center"/>
    </xf>
    <xf numFmtId="0" fontId="26" fillId="4" borderId="9" xfId="3" applyFont="1" applyFill="1" applyBorder="1" applyAlignment="1">
      <alignment horizontal="center"/>
    </xf>
    <xf numFmtId="0" fontId="25" fillId="2" borderId="0" xfId="0" applyFont="1" applyFill="1" applyAlignment="1">
      <alignment horizontal="center"/>
    </xf>
    <xf numFmtId="0" fontId="25" fillId="4" borderId="11" xfId="0" applyFont="1" applyFill="1" applyBorder="1" applyAlignment="1">
      <alignment horizontal="center"/>
    </xf>
    <xf numFmtId="0" fontId="25" fillId="0" borderId="0" xfId="0" applyFont="1" applyAlignment="1">
      <alignment horizontal="center"/>
    </xf>
    <xf numFmtId="167" fontId="2" fillId="7" borderId="0" xfId="0" applyNumberFormat="1" applyFont="1" applyFill="1" applyAlignment="1">
      <alignment horizontal="left"/>
    </xf>
    <xf numFmtId="0" fontId="13"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14" fillId="3" borderId="0" xfId="0" applyFont="1" applyFill="1" applyAlignment="1">
      <alignment horizontal="center"/>
    </xf>
    <xf numFmtId="0" fontId="24" fillId="0" borderId="15" xfId="3" applyFont="1" applyFill="1" applyBorder="1" applyAlignment="1">
      <alignment horizontal="left" vertical="center"/>
    </xf>
    <xf numFmtId="0" fontId="24" fillId="0" borderId="9" xfId="3" applyFont="1" applyFill="1" applyBorder="1" applyAlignment="1">
      <alignment horizontal="left" vertical="center"/>
    </xf>
    <xf numFmtId="0" fontId="24" fillId="6" borderId="15" xfId="3" applyFont="1" applyFill="1" applyBorder="1" applyAlignment="1">
      <alignment horizontal="left" vertical="center"/>
    </xf>
    <xf numFmtId="0" fontId="24" fillId="6" borderId="9" xfId="3" applyFont="1" applyFill="1" applyBorder="1" applyAlignment="1">
      <alignment horizontal="left" vertical="center"/>
    </xf>
    <xf numFmtId="0" fontId="24" fillId="0" borderId="16" xfId="3" applyFont="1" applyFill="1" applyBorder="1" applyAlignment="1">
      <alignment horizontal="left" vertical="center"/>
    </xf>
    <xf numFmtId="0" fontId="24" fillId="0" borderId="11" xfId="3" applyFont="1" applyFill="1" applyBorder="1" applyAlignment="1">
      <alignment horizontal="left" vertical="center"/>
    </xf>
    <xf numFmtId="0" fontId="8" fillId="0" borderId="0" xfId="0" applyFont="1" applyAlignment="1">
      <alignment horizontal="center"/>
    </xf>
    <xf numFmtId="0" fontId="24" fillId="0" borderId="14" xfId="3" applyFont="1" applyBorder="1" applyAlignment="1">
      <alignment horizontal="left" vertical="center"/>
    </xf>
    <xf numFmtId="0" fontId="24" fillId="0" borderId="7" xfId="3" applyFont="1" applyBorder="1" applyAlignment="1">
      <alignment horizontal="left" vertical="center"/>
    </xf>
    <xf numFmtId="0" fontId="24" fillId="4" borderId="15" xfId="3" applyFont="1" applyFill="1" applyBorder="1" applyAlignment="1">
      <alignment horizontal="left" vertical="center"/>
    </xf>
    <xf numFmtId="0" fontId="24" fillId="4" borderId="9" xfId="3" applyFont="1" applyFill="1" applyBorder="1" applyAlignment="1">
      <alignment horizontal="left" vertical="center"/>
    </xf>
    <xf numFmtId="0" fontId="13" fillId="2" borderId="0" xfId="0" applyFont="1" applyFill="1" applyAlignment="1">
      <alignment horizontal="center" vertical="center"/>
    </xf>
    <xf numFmtId="0" fontId="16" fillId="2" borderId="0" xfId="0" applyFont="1" applyFill="1" applyAlignment="1">
      <alignment horizontal="center" vertical="center"/>
    </xf>
    <xf numFmtId="0" fontId="7" fillId="4" borderId="0" xfId="0" applyFont="1" applyFill="1" applyAlignment="1">
      <alignment horizontal="left"/>
    </xf>
    <xf numFmtId="0" fontId="7" fillId="4" borderId="9" xfId="0" applyFont="1" applyFill="1" applyBorder="1" applyAlignment="1">
      <alignment horizontal="left"/>
    </xf>
    <xf numFmtId="0" fontId="7" fillId="0" borderId="0" xfId="0" applyFont="1" applyAlignment="1">
      <alignment horizontal="left"/>
    </xf>
    <xf numFmtId="0" fontId="7" fillId="0" borderId="9" xfId="0" applyFont="1" applyBorder="1" applyAlignment="1">
      <alignment horizontal="left"/>
    </xf>
    <xf numFmtId="0" fontId="7" fillId="4" borderId="16" xfId="0" applyFont="1" applyFill="1" applyBorder="1" applyAlignment="1">
      <alignment horizontal="left"/>
    </xf>
    <xf numFmtId="0" fontId="7" fillId="4" borderId="20" xfId="0" applyFont="1" applyFill="1" applyBorder="1" applyAlignment="1">
      <alignment horizontal="left"/>
    </xf>
    <xf numFmtId="0" fontId="7" fillId="4" borderId="11" xfId="0" applyFont="1" applyFill="1" applyBorder="1" applyAlignment="1">
      <alignment horizontal="left"/>
    </xf>
    <xf numFmtId="0" fontId="23" fillId="2" borderId="0" xfId="0" applyFont="1" applyFill="1" applyAlignment="1">
      <alignment horizontal="center" vertical="center"/>
    </xf>
    <xf numFmtId="0" fontId="17" fillId="2" borderId="1" xfId="0" applyFont="1" applyFill="1" applyBorder="1" applyAlignment="1">
      <alignment horizontal="center"/>
    </xf>
    <xf numFmtId="0" fontId="7" fillId="0" borderId="49" xfId="0" applyFont="1" applyBorder="1" applyAlignment="1">
      <alignment horizontal="left"/>
    </xf>
    <xf numFmtId="0" fontId="7" fillId="0" borderId="48" xfId="0" applyFont="1" applyBorder="1" applyAlignment="1">
      <alignment horizontal="left"/>
    </xf>
    <xf numFmtId="0" fontId="23" fillId="2" borderId="0" xfId="0" applyFont="1" applyFill="1" applyAlignment="1">
      <alignment horizontal="center"/>
    </xf>
    <xf numFmtId="0" fontId="21" fillId="2" borderId="3" xfId="0" applyFont="1" applyFill="1" applyBorder="1" applyAlignment="1">
      <alignment horizontal="center"/>
    </xf>
    <xf numFmtId="0" fontId="21" fillId="2" borderId="28" xfId="0" applyFont="1" applyFill="1" applyBorder="1" applyAlignment="1">
      <alignment horizontal="center"/>
    </xf>
    <xf numFmtId="0" fontId="21" fillId="2" borderId="29" xfId="0" applyFont="1" applyFill="1" applyBorder="1" applyAlignment="1">
      <alignment horizontal="center"/>
    </xf>
    <xf numFmtId="2" fontId="21" fillId="2" borderId="3" xfId="0" applyNumberFormat="1" applyFont="1" applyFill="1" applyBorder="1" applyAlignment="1">
      <alignment horizontal="center"/>
    </xf>
    <xf numFmtId="2" fontId="21" fillId="2" borderId="28" xfId="0" applyNumberFormat="1" applyFont="1" applyFill="1" applyBorder="1" applyAlignment="1">
      <alignment horizontal="center"/>
    </xf>
    <xf numFmtId="0" fontId="20" fillId="2" borderId="2" xfId="0" applyFont="1" applyFill="1" applyBorder="1" applyAlignment="1">
      <alignment horizontal="center" vertical="center" wrapText="1"/>
    </xf>
    <xf numFmtId="2" fontId="21" fillId="2" borderId="29" xfId="0" applyNumberFormat="1" applyFont="1" applyFill="1" applyBorder="1" applyAlignment="1">
      <alignment horizontal="center"/>
    </xf>
    <xf numFmtId="0" fontId="10" fillId="2" borderId="23" xfId="0" applyFont="1" applyFill="1" applyBorder="1" applyAlignment="1">
      <alignment horizontal="center" vertical="center" wrapText="1"/>
    </xf>
    <xf numFmtId="0" fontId="20" fillId="2" borderId="17" xfId="0" applyFont="1" applyFill="1" applyBorder="1" applyAlignment="1">
      <alignment horizontal="left" vertical="center" wrapText="1"/>
    </xf>
    <xf numFmtId="0" fontId="21" fillId="2" borderId="18" xfId="0" applyFont="1" applyFill="1" applyBorder="1" applyAlignment="1">
      <alignment horizontal="right" vertical="center"/>
    </xf>
    <xf numFmtId="0" fontId="21" fillId="2" borderId="17" xfId="0" applyFont="1" applyFill="1" applyBorder="1" applyAlignment="1">
      <alignment horizontal="right" vertical="center"/>
    </xf>
    <xf numFmtId="0" fontId="0" fillId="6" borderId="15" xfId="0" applyFill="1" applyBorder="1" applyAlignment="1">
      <alignment horizontal="center"/>
    </xf>
    <xf numFmtId="0" fontId="0" fillId="6" borderId="9" xfId="0" applyFill="1" applyBorder="1" applyAlignment="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21" fillId="2" borderId="46" xfId="0" applyFont="1" applyFill="1" applyBorder="1" applyAlignment="1">
      <alignment horizontal="right" vertical="center"/>
    </xf>
    <xf numFmtId="0" fontId="21" fillId="2" borderId="45" xfId="0" applyFont="1" applyFill="1" applyBorder="1" applyAlignment="1">
      <alignment horizontal="right" vertical="center"/>
    </xf>
    <xf numFmtId="0" fontId="20" fillId="2" borderId="2" xfId="0" applyFont="1" applyFill="1" applyBorder="1" applyAlignment="1">
      <alignment horizontal="left" vertical="center" wrapText="1"/>
    </xf>
    <xf numFmtId="0" fontId="21" fillId="2" borderId="23" xfId="0" applyFont="1" applyFill="1" applyBorder="1" applyAlignment="1">
      <alignment horizontal="right" vertical="center"/>
    </xf>
    <xf numFmtId="0" fontId="21" fillId="2" borderId="2" xfId="0" applyFont="1" applyFill="1" applyBorder="1" applyAlignment="1">
      <alignment horizontal="right" vertical="center"/>
    </xf>
    <xf numFmtId="0" fontId="21" fillId="2" borderId="0" xfId="0" applyFont="1" applyFill="1" applyAlignment="1">
      <alignment horizontal="right" vertical="center"/>
    </xf>
    <xf numFmtId="0" fontId="21" fillId="2" borderId="0" xfId="0" applyFont="1" applyFill="1" applyAlignment="1">
      <alignment horizontal="center" vertical="center"/>
    </xf>
    <xf numFmtId="0" fontId="0" fillId="3" borderId="14" xfId="0" applyFill="1" applyBorder="1" applyAlignment="1">
      <alignment horizontal="center"/>
    </xf>
    <xf numFmtId="0" fontId="0" fillId="3" borderId="7" xfId="0" applyFill="1" applyBorder="1" applyAlignment="1">
      <alignment horizontal="center"/>
    </xf>
    <xf numFmtId="0" fontId="22" fillId="6" borderId="15" xfId="0" applyFont="1" applyFill="1" applyBorder="1" applyAlignment="1">
      <alignment horizontal="center"/>
    </xf>
    <xf numFmtId="0" fontId="22" fillId="6" borderId="9" xfId="0" applyFont="1" applyFill="1" applyBorder="1" applyAlignment="1">
      <alignment horizontal="center"/>
    </xf>
    <xf numFmtId="0" fontId="22" fillId="3" borderId="15" xfId="0" applyFont="1" applyFill="1" applyBorder="1" applyAlignment="1">
      <alignment horizontal="center"/>
    </xf>
    <xf numFmtId="0" fontId="22" fillId="3" borderId="9" xfId="0" applyFont="1" applyFill="1" applyBorder="1" applyAlignment="1">
      <alignment horizontal="center"/>
    </xf>
    <xf numFmtId="0" fontId="0" fillId="3" borderId="16" xfId="0" applyFill="1" applyBorder="1" applyAlignment="1">
      <alignment horizontal="center"/>
    </xf>
    <xf numFmtId="0" fontId="0" fillId="3" borderId="11" xfId="0" applyFill="1" applyBorder="1" applyAlignment="1">
      <alignment horizontal="center"/>
    </xf>
    <xf numFmtId="0" fontId="2" fillId="3" borderId="16" xfId="0" applyFont="1" applyFill="1" applyBorder="1"/>
    <xf numFmtId="0" fontId="2" fillId="3" borderId="21" xfId="0" applyFont="1" applyFill="1" applyBorder="1"/>
    <xf numFmtId="0" fontId="2" fillId="3" borderId="0" xfId="0" applyFont="1" applyFill="1"/>
    <xf numFmtId="0" fontId="2" fillId="3" borderId="4" xfId="0" applyFont="1" applyFill="1" applyBorder="1"/>
    <xf numFmtId="0" fontId="0" fillId="3" borderId="0" xfId="0" applyFill="1"/>
    <xf numFmtId="0" fontId="0" fillId="3" borderId="4" xfId="0" applyFill="1" applyBorder="1"/>
    <xf numFmtId="0" fontId="0" fillId="6" borderId="0" xfId="0" applyFill="1"/>
    <xf numFmtId="0" fontId="0" fillId="6" borderId="4" xfId="0" applyFill="1" applyBorder="1"/>
    <xf numFmtId="0" fontId="20" fillId="2" borderId="0" xfId="0" applyFont="1" applyFill="1" applyAlignment="1">
      <alignment horizontal="left" vertical="center" wrapText="1"/>
    </xf>
    <xf numFmtId="0" fontId="2" fillId="3" borderId="20" xfId="0" applyFont="1" applyFill="1" applyBorder="1"/>
    <xf numFmtId="0" fontId="2" fillId="7" borderId="14" xfId="0" applyFont="1" applyFill="1" applyBorder="1"/>
    <xf numFmtId="0" fontId="2" fillId="7" borderId="38" xfId="0" applyFont="1" applyFill="1" applyBorder="1"/>
  </cellXfs>
  <cellStyles count="4">
    <cellStyle name="Hipervínculo" xfId="3" builtinId="8"/>
    <cellStyle name="Moneda" xfId="1" builtinId="4"/>
    <cellStyle name="Normal" xfId="0" builtinId="0"/>
    <cellStyle name="Porcentaje" xfId="2" builtinId="5"/>
  </cellStyles>
  <dxfs count="17">
    <dxf>
      <font>
        <color theme="9" tint="-0.24994659260841701"/>
      </font>
    </dxf>
    <dxf>
      <border diagonalUp="0" diagonalDown="0" outline="0">
        <left style="thin">
          <color theme="1"/>
        </left>
        <right style="hair">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70" formatCode="&quot;$&quot;\ #,##0"/>
      <fill>
        <patternFill patternType="solid">
          <fgColor indexed="64"/>
          <bgColor theme="4" tint="0.59999389629810485"/>
        </patternFill>
      </fill>
      <alignment horizontal="right" vertical="bottom" textRotation="0" wrapText="0" indent="0" justifyLastLine="0" shrinkToFit="0" readingOrder="0"/>
      <border diagonalUp="0" diagonalDown="0" outline="0">
        <left/>
        <right style="thin">
          <color theme="1"/>
        </right>
        <top/>
        <bottom/>
      </border>
    </dxf>
    <dxf>
      <fill>
        <patternFill patternType="solid">
          <fgColor indexed="64"/>
          <bgColor theme="4" tint="0.79998168889431442"/>
        </patternFill>
      </fill>
      <border diagonalUp="0" diagonalDown="0">
        <left/>
        <right style="thin">
          <color theme="1"/>
        </right>
        <top/>
        <bottom/>
        <vertical/>
        <horizontal/>
      </border>
    </dxf>
    <dxf>
      <font>
        <b/>
        <i val="0"/>
        <strike val="0"/>
        <condense val="0"/>
        <extend val="0"/>
        <outline val="0"/>
        <shadow val="0"/>
        <u val="none"/>
        <vertAlign val="baseline"/>
        <sz val="14"/>
        <color theme="4"/>
        <name val="Aptos Narrow"/>
        <family val="2"/>
        <scheme val="minor"/>
      </font>
      <numFmt numFmtId="1" formatCode="0"/>
      <alignment horizontal="center" vertical="center" textRotation="0" wrapText="0" indent="0" justifyLastLine="0" shrinkToFit="0" readingOrder="0"/>
    </dxf>
    <dxf>
      <border diagonalUp="0" diagonalDown="0" outline="0">
        <left style="thin">
          <color theme="1"/>
        </left>
        <right style="hair">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79998168889431442"/>
        </patternFill>
      </fill>
      <alignment horizontal="right" vertical="bottom" textRotation="0" wrapText="0" indent="0" justifyLastLine="0" shrinkToFit="0" readingOrder="0"/>
      <border diagonalUp="0" diagonalDown="0" outline="0">
        <left style="thin">
          <color theme="1"/>
        </left>
        <right style="thin">
          <color theme="1"/>
        </right>
        <top/>
        <bottom/>
      </border>
    </dxf>
    <dxf>
      <numFmt numFmtId="168" formatCode="_ [$CHF-807]\ * #,##0.00_ ;_ [$CHF-807]\ * \-#,##0.00_ ;_ [$CHF-807]\ * &quot;-&quot;_ ;_ @_ "/>
      <fill>
        <patternFill patternType="solid">
          <fgColor indexed="64"/>
          <bgColor theme="4" tint="0.59999389629810485"/>
        </patternFill>
      </fill>
      <alignment horizontal="right" vertical="bottom" textRotation="0" wrapText="0" indent="0" justifyLastLine="0" shrinkToFit="0" readingOrder="0"/>
      <border diagonalUp="0" diagonalDown="0" outline="0">
        <left style="thin">
          <color theme="1"/>
        </left>
        <right style="thin">
          <color theme="1"/>
        </right>
        <top/>
        <bottom/>
      </border>
    </dxf>
    <dxf>
      <border diagonalUp="0" diagonalDown="0" outline="0">
        <left/>
        <right style="thin">
          <color theme="1"/>
        </right>
        <top/>
        <bottom/>
      </border>
    </dxf>
    <dxf>
      <alignment horizontal="center" vertical="center" textRotation="0" wrapText="0" indent="0" justifyLastLine="0" shrinkToFit="0" readingOrder="0"/>
    </dxf>
  </dxfs>
  <tableStyles count="0" defaultTableStyle="TableStyleMedium2" defaultPivotStyle="PivotStyleLight16"/>
  <colors>
    <mruColors>
      <color rgb="FFEBE8F8"/>
      <color rgb="FF634DBB"/>
      <color rgb="FFC1B9E4"/>
      <color rgb="FF6D6E71"/>
      <color rgb="FFC1B8E3"/>
      <color rgb="FFEAE8F7"/>
      <color rgb="FFC1B8E4"/>
      <color rgb="FFF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Sources</a:t>
            </a:r>
            <a:r>
              <a:rPr lang="en-US" baseline="0"/>
              <a:t> of Capital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71-4E6F-BDDD-ED44D80860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71-4E6F-BDDD-ED44D80860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71-4E6F-BDDD-ED44D80860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C71-4E6F-BDDD-ED44D808606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71-4E6F-BDDD-ED44D808606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C71-4E6F-BDDD-ED44D808606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C71-4E6F-BDDD-ED44D808606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C71-4E6F-BDDD-ED44D80860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'Financial Plan'!$B$32:$B$39</c:f>
              <c:strCache>
                <c:ptCount val="8"/>
                <c:pt idx="0">
                  <c:v>Owner's Equity</c:v>
                </c:pt>
                <c:pt idx="1">
                  <c:v>Outside Investors</c:v>
                </c:pt>
                <c:pt idx="2">
                  <c:v>Bank loans </c:v>
                </c:pt>
                <c:pt idx="3">
                  <c:v>Commercial Loan</c:v>
                </c:pt>
                <c:pt idx="4">
                  <c:v>Commercial Mortgage</c:v>
                </c:pt>
                <c:pt idx="5">
                  <c:v>Credit Card Debt</c:v>
                </c:pt>
                <c:pt idx="6">
                  <c:v>Vehicle Loans</c:v>
                </c:pt>
                <c:pt idx="7">
                  <c:v>Other Bank Debt</c:v>
                </c:pt>
              </c:strCache>
            </c:strRef>
          </c:cat>
          <c:val>
            <c:numRef>
              <c:f>'Financial Plan'!$D$32:$D$39</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065-4FF3-A5FA-C61DA661CDE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5"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52480</xdr:colOff>
      <xdr:row>5</xdr:row>
      <xdr:rowOff>45380</xdr:rowOff>
    </xdr:from>
    <xdr:to>
      <xdr:col>4</xdr:col>
      <xdr:colOff>52840</xdr:colOff>
      <xdr:row>5</xdr:row>
      <xdr:rowOff>45740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0" name="Entrada de lápiz 9">
              <a:extLst>
                <a:ext uri="{FF2B5EF4-FFF2-40B4-BE49-F238E27FC236}">
                  <a16:creationId xmlns:a16="http://schemas.microsoft.com/office/drawing/2014/main" id="{6AC5D327-EF27-FAE9-9559-025F30B24BA8}"/>
                </a:ext>
              </a:extLst>
            </xdr14:cNvPr>
            <xdr14:cNvContentPartPr/>
          </xdr14:nvContentPartPr>
          <xdr14:nvPr macro=""/>
          <xdr14:xfrm>
            <a:off x="5869080" y="1277280"/>
            <a:ext cx="360" cy="360"/>
          </xdr14:xfrm>
        </xdr:contentPart>
      </mc:Choice>
      <mc:Fallback xmlns="">
        <xdr:pic>
          <xdr:nvPicPr>
            <xdr:cNvPr id="10" name="Entrada de lápiz 9">
              <a:extLst>
                <a:ext uri="{FF2B5EF4-FFF2-40B4-BE49-F238E27FC236}">
                  <a16:creationId xmlns:a16="http://schemas.microsoft.com/office/drawing/2014/main" id="{6AC5D327-EF27-FAE9-9559-025F30B24BA8}"/>
                </a:ext>
              </a:extLst>
            </xdr:cNvPr>
            <xdr:cNvPicPr/>
          </xdr:nvPicPr>
          <xdr:blipFill>
            <a:blip xmlns:r="http://schemas.openxmlformats.org/officeDocument/2006/relationships" r:embed="rId4"/>
            <a:stretch>
              <a:fillRect/>
            </a:stretch>
          </xdr:blipFill>
          <xdr:spPr>
            <a:xfrm>
              <a:off x="5862960" y="1271160"/>
              <a:ext cx="12600" cy="12600"/>
            </a:xfrm>
            <a:prstGeom prst="rect">
              <a:avLst/>
            </a:prstGeom>
          </xdr:spPr>
        </xdr:pic>
      </mc:Fallback>
    </mc:AlternateContent>
    <xdr:clientData/>
  </xdr:twoCellAnchor>
  <xdr:twoCellAnchor editAs="oneCell">
    <xdr:from>
      <xdr:col>1</xdr:col>
      <xdr:colOff>723901</xdr:colOff>
      <xdr:row>2</xdr:row>
      <xdr:rowOff>63500</xdr:rowOff>
    </xdr:from>
    <xdr:to>
      <xdr:col>2</xdr:col>
      <xdr:colOff>1981200</xdr:colOff>
      <xdr:row>7</xdr:row>
      <xdr:rowOff>41311</xdr:rowOff>
    </xdr:to>
    <xdr:pic>
      <xdr:nvPicPr>
        <xdr:cNvPr id="14" name="Imagen 13">
          <a:extLst>
            <a:ext uri="{FF2B5EF4-FFF2-40B4-BE49-F238E27FC236}">
              <a16:creationId xmlns:a16="http://schemas.microsoft.com/office/drawing/2014/main" id="{FAC3A620-8EDB-580E-D311-D080953F13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97001" y="444500"/>
          <a:ext cx="3073399" cy="968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12</xdr:row>
      <xdr:rowOff>63500</xdr:rowOff>
    </xdr:from>
    <xdr:to>
      <xdr:col>14</xdr:col>
      <xdr:colOff>38100</xdr:colOff>
      <xdr:row>25</xdr:row>
      <xdr:rowOff>127000</xdr:rowOff>
    </xdr:to>
    <xdr:sp macro="" textlink="">
      <xdr:nvSpPr>
        <xdr:cNvPr id="3" name="TextBox 2">
          <a:extLst>
            <a:ext uri="{FF2B5EF4-FFF2-40B4-BE49-F238E27FC236}">
              <a16:creationId xmlns:a16="http://schemas.microsoft.com/office/drawing/2014/main" id="{E83ECD21-6E43-40FB-B65C-5BC30956288D}"/>
            </a:ext>
          </a:extLst>
        </xdr:cNvPr>
        <xdr:cNvSpPr txBox="1"/>
      </xdr:nvSpPr>
      <xdr:spPr>
        <a:xfrm>
          <a:off x="679450" y="2628900"/>
          <a:ext cx="11106150" cy="25400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endParaRPr lang="en-US" sz="1200" b="1" i="0">
            <a:effectLst/>
            <a:latin typeface="+mn-lt"/>
            <a:ea typeface="+mn-ea"/>
            <a:cs typeface="+mn-cs"/>
          </a:endParaRPr>
        </a:p>
        <a:p>
          <a:r>
            <a:rPr lang="en-US" sz="1200" b="1" i="0">
              <a:effectLst/>
              <a:latin typeface="+mn-lt"/>
              <a:ea typeface="+mn-ea"/>
              <a:cs typeface="+mn-cs"/>
            </a:rPr>
            <a:t>Welcome to Nexova's free financial plan template for startups! </a:t>
          </a:r>
          <a:r>
            <a:rPr lang="en-US" sz="1200" b="0" i="0">
              <a:effectLst/>
              <a:latin typeface="+mn-lt"/>
              <a:ea typeface="+mn-ea"/>
              <a:cs typeface="+mn-cs"/>
            </a:rPr>
            <a:t>This template is designed to offer a straightforward approach for companies to sketch out their principal financial projections in the initial years of operation. It includes dedicated sheets for planning investment outlays, formulating a financing strategy, and planning for costs and sales. Additionally, the template enables startups to calculate profitability and manage liquidity effectively.</a:t>
          </a:r>
        </a:p>
        <a:p>
          <a:endParaRPr lang="en-US" sz="1200" b="0" i="0">
            <a:effectLst/>
            <a:latin typeface="+mn-lt"/>
            <a:ea typeface="+mn-ea"/>
            <a:cs typeface="+mn-cs"/>
          </a:endParaRPr>
        </a:p>
        <a:p>
          <a:r>
            <a:rPr lang="en-US" sz="1200" b="0" i="0">
              <a:effectLst/>
              <a:latin typeface="+mn-lt"/>
              <a:ea typeface="+mn-ea"/>
              <a:cs typeface="+mn-cs"/>
            </a:rPr>
            <a:t>The financial projections within this template are structured on a monthly basis for the first year, providing a detailed view of your early operations. For the subsequent four years, the projections transition to an annual basis, giving a broader perspective on long-term financial planning.</a:t>
          </a:r>
        </a:p>
        <a:p>
          <a:endParaRPr lang="en-US" sz="1200" b="0" i="0">
            <a:effectLst/>
            <a:latin typeface="+mn-lt"/>
            <a:ea typeface="+mn-ea"/>
            <a:cs typeface="+mn-cs"/>
          </a:endParaRPr>
        </a:p>
        <a:p>
          <a:r>
            <a:rPr lang="en-US" sz="1200" b="0" i="0">
              <a:effectLst/>
              <a:latin typeface="+mn-lt"/>
              <a:ea typeface="+mn-ea"/>
              <a:cs typeface="+mn-cs"/>
            </a:rPr>
            <a:t>While this plan serves as a useful rough guide for startups looking to plan their own finances</a:t>
          </a:r>
          <a:r>
            <a:rPr lang="en-US" sz="1100" b="0" i="0">
              <a:effectLst/>
              <a:latin typeface="+mn-lt"/>
              <a:ea typeface="+mn-ea"/>
              <a:cs typeface="+mn-cs"/>
            </a:rPr>
            <a:t>,</a:t>
          </a:r>
          <a:r>
            <a:rPr lang="en-US" sz="1200" b="0" i="0">
              <a:effectLst/>
              <a:latin typeface="+mn-lt"/>
              <a:ea typeface="+mn-ea"/>
              <a:cs typeface="+mn-cs"/>
            </a:rPr>
            <a:t> it is important to recognize its limits as a basic tool. For a more in-depth and tailored financial strategy, we recommend consulting with Nexova's experts. By doing so, you can gain access to our more advanced financial planning tools and receive personalized support that addresses the specific needs of your business.</a:t>
          </a:r>
        </a:p>
      </xdr:txBody>
    </xdr:sp>
    <xdr:clientData/>
  </xdr:twoCellAnchor>
  <xdr:twoCellAnchor editAs="oneCell">
    <xdr:from>
      <xdr:col>1</xdr:col>
      <xdr:colOff>15875</xdr:colOff>
      <xdr:row>1</xdr:row>
      <xdr:rowOff>3174</xdr:rowOff>
    </xdr:from>
    <xdr:to>
      <xdr:col>3</xdr:col>
      <xdr:colOff>25400</xdr:colOff>
      <xdr:row>8</xdr:row>
      <xdr:rowOff>183074</xdr:rowOff>
    </xdr:to>
    <xdr:pic>
      <xdr:nvPicPr>
        <xdr:cNvPr id="2" name="Picture 1">
          <a:extLst>
            <a:ext uri="{FF2B5EF4-FFF2-40B4-BE49-F238E27FC236}">
              <a16:creationId xmlns:a16="http://schemas.microsoft.com/office/drawing/2014/main" id="{977718A0-6AE4-9FA8-BF70-3DD04CB30F42}"/>
            </a:ext>
          </a:extLst>
        </xdr:cNvPr>
        <xdr:cNvPicPr>
          <a:picLocks noChangeAspect="1"/>
        </xdr:cNvPicPr>
      </xdr:nvPicPr>
      <xdr:blipFill>
        <a:blip xmlns:r="http://schemas.openxmlformats.org/officeDocument/2006/relationships" r:embed="rId1">
          <a:alphaModFix/>
        </a:blip>
        <a:stretch>
          <a:fillRect/>
        </a:stretch>
      </xdr:blipFill>
      <xdr:spPr>
        <a:xfrm>
          <a:off x="688975" y="193674"/>
          <a:ext cx="3679825" cy="179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4</xdr:row>
      <xdr:rowOff>44451</xdr:rowOff>
    </xdr:from>
    <xdr:to>
      <xdr:col>11</xdr:col>
      <xdr:colOff>485775</xdr:colOff>
      <xdr:row>9</xdr:row>
      <xdr:rowOff>177800</xdr:rowOff>
    </xdr:to>
    <xdr:sp macro="" textlink="">
      <xdr:nvSpPr>
        <xdr:cNvPr id="2" name="TextBox 1">
          <a:extLst>
            <a:ext uri="{FF2B5EF4-FFF2-40B4-BE49-F238E27FC236}">
              <a16:creationId xmlns:a16="http://schemas.microsoft.com/office/drawing/2014/main" id="{70158141-7E06-4512-A947-65BB3693A35A}"/>
            </a:ext>
          </a:extLst>
        </xdr:cNvPr>
        <xdr:cNvSpPr txBox="1"/>
      </xdr:nvSpPr>
      <xdr:spPr>
        <a:xfrm>
          <a:off x="704850" y="920751"/>
          <a:ext cx="7642225" cy="1085849"/>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n-US" sz="1200" b="0" i="0">
              <a:effectLst/>
              <a:latin typeface="+mn-lt"/>
              <a:ea typeface="+mn-ea"/>
              <a:cs typeface="+mn-cs"/>
            </a:rPr>
            <a:t>This sheet is a space for developing and documenting all the foundational assumptions used in your financial projections. Include assumptions related to market conditions, pricing strategies, growth rates, inflation, and any other variables that impact your financial model. Clear and well-documented assumptions are key for accurate financial planning and for stakeholders to understand the basis of your projections.</a:t>
          </a:r>
          <a:endParaRPr lang="en-IN"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22225</xdr:colOff>
      <xdr:row>4</xdr:row>
      <xdr:rowOff>38100</xdr:rowOff>
    </xdr:from>
    <xdr:to>
      <xdr:col>7</xdr:col>
      <xdr:colOff>355600</xdr:colOff>
      <xdr:row>10</xdr:row>
      <xdr:rowOff>28575</xdr:rowOff>
    </xdr:to>
    <xdr:sp macro="" textlink="">
      <xdr:nvSpPr>
        <xdr:cNvPr id="3" name="TextBox 2">
          <a:extLst>
            <a:ext uri="{FF2B5EF4-FFF2-40B4-BE49-F238E27FC236}">
              <a16:creationId xmlns:a16="http://schemas.microsoft.com/office/drawing/2014/main" id="{532B70A0-E8A4-4737-9B2D-5AE92757D19D}"/>
            </a:ext>
          </a:extLst>
        </xdr:cNvPr>
        <xdr:cNvSpPr txBox="1"/>
      </xdr:nvSpPr>
      <xdr:spPr>
        <a:xfrm>
          <a:off x="695325" y="914400"/>
          <a:ext cx="7178675" cy="1133475"/>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n-US" sz="1200" b="0" i="0">
              <a:effectLst/>
              <a:latin typeface="+mn-lt"/>
              <a:ea typeface="+mn-ea"/>
              <a:cs typeface="+mn-cs"/>
            </a:rPr>
            <a:t>This sheet is for detailing all initial and ongoing investments required for your startup. List each asset or investment</a:t>
          </a:r>
          <a:r>
            <a:rPr lang="en-US" sz="1200" b="0" i="0" baseline="0">
              <a:effectLst/>
              <a:latin typeface="+mn-lt"/>
              <a:ea typeface="+mn-ea"/>
              <a:cs typeface="+mn-cs"/>
            </a:rPr>
            <a:t> and</a:t>
          </a:r>
          <a:r>
            <a:rPr lang="en-US" sz="1200" b="0" i="0">
              <a:effectLst/>
              <a:latin typeface="+mn-lt"/>
              <a:ea typeface="+mn-ea"/>
              <a:cs typeface="+mn-cs"/>
            </a:rPr>
            <a:t> the associated costs. The</a:t>
          </a:r>
          <a:r>
            <a:rPr lang="en-US" sz="1200" b="0" i="0" baseline="0">
              <a:effectLst/>
              <a:latin typeface="+mn-lt"/>
              <a:ea typeface="+mn-ea"/>
              <a:cs typeface="+mn-cs"/>
            </a:rPr>
            <a:t> corresponding expected depreciation should be recorded in the second table. </a:t>
          </a:r>
          <a:r>
            <a:rPr lang="en-US" sz="1200" b="0" i="0">
              <a:effectLst/>
              <a:latin typeface="+mn-lt"/>
              <a:ea typeface="+mn-ea"/>
              <a:cs typeface="+mn-cs"/>
            </a:rPr>
            <a:t>This will help you manage capital allocation and assess necessary expenditures to scale effectively.</a:t>
          </a:r>
          <a:endParaRPr lang="en-IN" sz="12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3</xdr:row>
      <xdr:rowOff>19050</xdr:rowOff>
    </xdr:from>
    <xdr:to>
      <xdr:col>4</xdr:col>
      <xdr:colOff>1628775</xdr:colOff>
      <xdr:row>9</xdr:row>
      <xdr:rowOff>171450</xdr:rowOff>
    </xdr:to>
    <xdr:sp macro="" textlink="">
      <xdr:nvSpPr>
        <xdr:cNvPr id="3" name="TextBox 2">
          <a:extLst>
            <a:ext uri="{FF2B5EF4-FFF2-40B4-BE49-F238E27FC236}">
              <a16:creationId xmlns:a16="http://schemas.microsoft.com/office/drawing/2014/main" id="{9A0210D1-12A4-4DA0-9322-3AD6BEB9B4CE}"/>
            </a:ext>
          </a:extLst>
        </xdr:cNvPr>
        <xdr:cNvSpPr txBox="1"/>
      </xdr:nvSpPr>
      <xdr:spPr>
        <a:xfrm>
          <a:off x="711200" y="704850"/>
          <a:ext cx="7686675" cy="12954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n-US" sz="1200" b="0" i="0">
              <a:effectLst/>
              <a:latin typeface="+mn-lt"/>
              <a:ea typeface="+mn-ea"/>
              <a:cs typeface="+mn-cs"/>
            </a:rPr>
            <a:t>Determine your startup's</a:t>
          </a:r>
          <a:r>
            <a:rPr lang="en-US" sz="1200" b="0" i="0" baseline="0">
              <a:effectLst/>
              <a:latin typeface="+mn-lt"/>
              <a:ea typeface="+mn-ea"/>
              <a:cs typeface="+mn-cs"/>
            </a:rPr>
            <a:t> financing needs by listing all operating capital requirements and adding your initial investment costs from the previous sheet. This helps determine the inital funding you need. You can then o</a:t>
          </a:r>
          <a:r>
            <a:rPr lang="en-US" sz="1200" b="0" i="0">
              <a:effectLst/>
              <a:latin typeface="+mn-lt"/>
              <a:ea typeface="+mn-ea"/>
              <a:cs typeface="+mn-cs"/>
            </a:rPr>
            <a:t>utline your startup's financing strategy, including sources of funds such as loans, equity</a:t>
          </a:r>
          <a:r>
            <a:rPr lang="en-US" sz="1200" b="0" i="0" baseline="0">
              <a:effectLst/>
              <a:latin typeface="+mn-lt"/>
              <a:ea typeface="+mn-ea"/>
              <a:cs typeface="+mn-cs"/>
            </a:rPr>
            <a:t> and</a:t>
          </a:r>
          <a:r>
            <a:rPr lang="en-US" sz="1200" b="0" i="0">
              <a:effectLst/>
              <a:latin typeface="+mn-lt"/>
              <a:ea typeface="+mn-ea"/>
              <a:cs typeface="+mn-cs"/>
            </a:rPr>
            <a:t> investments. Detail the amounts, terms, and conditions associated with each source. </a:t>
          </a:r>
          <a:endParaRPr lang="en-IN" sz="1200">
            <a:effectLst/>
          </a:endParaRPr>
        </a:p>
      </xdr:txBody>
    </xdr:sp>
    <xdr:clientData/>
  </xdr:twoCellAnchor>
  <xdr:twoCellAnchor>
    <xdr:from>
      <xdr:col>4</xdr:col>
      <xdr:colOff>501650</xdr:colOff>
      <xdr:row>11</xdr:row>
      <xdr:rowOff>20637</xdr:rowOff>
    </xdr:from>
    <xdr:to>
      <xdr:col>10</xdr:col>
      <xdr:colOff>82550</xdr:colOff>
      <xdr:row>25</xdr:row>
      <xdr:rowOff>20637</xdr:rowOff>
    </xdr:to>
    <xdr:graphicFrame macro="">
      <xdr:nvGraphicFramePr>
        <xdr:cNvPr id="2" name="Chart 1">
          <a:extLst>
            <a:ext uri="{FF2B5EF4-FFF2-40B4-BE49-F238E27FC236}">
              <a16:creationId xmlns:a16="http://schemas.microsoft.com/office/drawing/2014/main" id="{E1B9B86E-47C1-C183-7A37-C1564EADD4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33194</xdr:colOff>
      <xdr:row>4</xdr:row>
      <xdr:rowOff>133927</xdr:rowOff>
    </xdr:from>
    <xdr:to>
      <xdr:col>8</xdr:col>
      <xdr:colOff>557069</xdr:colOff>
      <xdr:row>12</xdr:row>
      <xdr:rowOff>67253</xdr:rowOff>
    </xdr:to>
    <xdr:sp macro="" textlink="">
      <xdr:nvSpPr>
        <xdr:cNvPr id="3" name="TextBox 2">
          <a:extLst>
            <a:ext uri="{FF2B5EF4-FFF2-40B4-BE49-F238E27FC236}">
              <a16:creationId xmlns:a16="http://schemas.microsoft.com/office/drawing/2014/main" id="{47C99B70-08FB-44E0-A62A-E0907337F9B1}"/>
            </a:ext>
          </a:extLst>
        </xdr:cNvPr>
        <xdr:cNvSpPr txBox="1"/>
      </xdr:nvSpPr>
      <xdr:spPr>
        <a:xfrm>
          <a:off x="711489" y="999836"/>
          <a:ext cx="7653194" cy="1434235"/>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n-US" sz="1200" b="0" i="0">
              <a:effectLst/>
              <a:latin typeface="+mn-lt"/>
              <a:ea typeface="+mn-ea"/>
              <a:cs typeface="+mn-cs"/>
            </a:rPr>
            <a:t>Use this sheet to plan and track all variable and fixed costs. Variable costs are</a:t>
          </a:r>
          <a:r>
            <a:rPr lang="en-US" sz="1200" b="0" i="0" baseline="0">
              <a:effectLst/>
              <a:latin typeface="+mn-lt"/>
              <a:ea typeface="+mn-ea"/>
              <a:cs typeface="+mn-cs"/>
            </a:rPr>
            <a:t> </a:t>
          </a:r>
          <a:r>
            <a:rPr lang="en-US" sz="1200" b="0" i="0">
              <a:effectLst/>
              <a:latin typeface="+mn-lt"/>
              <a:ea typeface="+mn-ea"/>
              <a:cs typeface="+mn-cs"/>
            </a:rPr>
            <a:t>determined by the cost per unit and projected number of units produced, while fixed costs are</a:t>
          </a:r>
          <a:r>
            <a:rPr lang="en-US" sz="1200" b="0" i="0" baseline="0">
              <a:effectLst/>
              <a:latin typeface="+mn-lt"/>
              <a:ea typeface="+mn-ea"/>
              <a:cs typeface="+mn-cs"/>
            </a:rPr>
            <a:t> independant of the quantity produced. </a:t>
          </a:r>
          <a:r>
            <a:rPr lang="en-US" sz="1200" b="0" i="0">
              <a:effectLst/>
              <a:latin typeface="+mn-lt"/>
              <a:ea typeface="+mn-ea"/>
              <a:cs typeface="+mn-cs"/>
            </a:rPr>
            <a:t>Break down costs by category and frequency, and update regularly to monitor your budget adherence and financial health. The</a:t>
          </a:r>
          <a:r>
            <a:rPr lang="en-US" sz="1200" b="0" i="0" baseline="0">
              <a:effectLst/>
              <a:latin typeface="+mn-lt"/>
              <a:ea typeface="+mn-ea"/>
              <a:cs typeface="+mn-cs"/>
            </a:rPr>
            <a:t> costs are projected on a monthly basis for the first year, and then on an annual basis thereafter, calculated by adding the expected growth rate onto the previous year. The totals of these costs are used in the profitability projections. </a:t>
          </a:r>
          <a:endParaRPr lang="en-IN" sz="12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25400</xdr:colOff>
      <xdr:row>5</xdr:row>
      <xdr:rowOff>88901</xdr:rowOff>
    </xdr:from>
    <xdr:to>
      <xdr:col>8</xdr:col>
      <xdr:colOff>568325</xdr:colOff>
      <xdr:row>11</xdr:row>
      <xdr:rowOff>107951</xdr:rowOff>
    </xdr:to>
    <xdr:sp macro="" textlink="">
      <xdr:nvSpPr>
        <xdr:cNvPr id="7" name="TextBox 6">
          <a:extLst>
            <a:ext uri="{FF2B5EF4-FFF2-40B4-BE49-F238E27FC236}">
              <a16:creationId xmlns:a16="http://schemas.microsoft.com/office/drawing/2014/main" id="{7C2A2532-0A46-43EB-83C7-D5D405235A99}"/>
            </a:ext>
          </a:extLst>
        </xdr:cNvPr>
        <xdr:cNvSpPr txBox="1"/>
      </xdr:nvSpPr>
      <xdr:spPr>
        <a:xfrm>
          <a:off x="698500" y="1155701"/>
          <a:ext cx="7604125" cy="116205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n-US" sz="1200" b="0" i="0">
              <a:effectLst/>
              <a:latin typeface="+mn-lt"/>
              <a:ea typeface="+mn-ea"/>
              <a:cs typeface="+mn-cs"/>
            </a:rPr>
            <a:t>This sheet should be used to project sales volumes, prices, and total revenue. It helps you set realistic sales targets based on market research and historical data, and adjust your business strategies accordingly. Similar to the cost planning sheet, the sales are </a:t>
          </a:r>
          <a:r>
            <a:rPr lang="en-US" sz="1200" b="0" i="0" baseline="0">
              <a:effectLst/>
              <a:latin typeface="+mn-lt"/>
              <a:ea typeface="+mn-ea"/>
              <a:cs typeface="+mn-cs"/>
            </a:rPr>
            <a:t>projected on a monthly basis for the first year, and then on an annual basis thereafter, calculated by adding the expected growth rate onto the previous year. The totals form the basis of your profitability calculations later. </a:t>
          </a:r>
          <a:endParaRPr lang="en-IN" sz="12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139700</xdr:rowOff>
    </xdr:from>
    <xdr:to>
      <xdr:col>6</xdr:col>
      <xdr:colOff>838200</xdr:colOff>
      <xdr:row>9</xdr:row>
      <xdr:rowOff>63500</xdr:rowOff>
    </xdr:to>
    <xdr:sp macro="" textlink="">
      <xdr:nvSpPr>
        <xdr:cNvPr id="2" name="TextBox 1">
          <a:extLst>
            <a:ext uri="{FF2B5EF4-FFF2-40B4-BE49-F238E27FC236}">
              <a16:creationId xmlns:a16="http://schemas.microsoft.com/office/drawing/2014/main" id="{3610BFCC-FBBF-4C1E-95BE-7F301BCD4AB7}"/>
            </a:ext>
          </a:extLst>
        </xdr:cNvPr>
        <xdr:cNvSpPr txBox="1"/>
      </xdr:nvSpPr>
      <xdr:spPr>
        <a:xfrm>
          <a:off x="673100" y="1054100"/>
          <a:ext cx="7340600" cy="876300"/>
        </a:xfrm>
        <a:prstGeom prst="rect">
          <a:avLst/>
        </a:prstGeom>
        <a:ln w="28575">
          <a:noFill/>
        </a:ln>
        <a:effectLst>
          <a:glow rad="139700">
            <a:schemeClr val="accent4">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sp3d/>
        </a:bodyPr>
        <a:lstStyle/>
        <a:p>
          <a:r>
            <a:rPr lang="en-US" sz="1100" b="0" i="0">
              <a:solidFill>
                <a:schemeClr val="dk1"/>
              </a:solidFill>
              <a:effectLst/>
              <a:latin typeface="+mn-lt"/>
              <a:ea typeface="+mn-ea"/>
              <a:cs typeface="+mn-cs"/>
            </a:rPr>
            <a:t>Analyze your startup's profitability here. Using</a:t>
          </a:r>
          <a:r>
            <a:rPr lang="en-US" sz="1100" b="0" i="0" baseline="0">
              <a:solidFill>
                <a:schemeClr val="dk1"/>
              </a:solidFill>
              <a:effectLst/>
              <a:latin typeface="+mn-lt"/>
              <a:ea typeface="+mn-ea"/>
              <a:cs typeface="+mn-cs"/>
            </a:rPr>
            <a:t> the totals for revenue and costs calculated in the previous sheets, determine EBITDA, EBIT, Cumulative EBIT, and EBIT margin. </a:t>
          </a:r>
          <a:r>
            <a:rPr lang="en-US" sz="1100" b="0" i="0">
              <a:solidFill>
                <a:schemeClr val="dk1"/>
              </a:solidFill>
              <a:effectLst/>
              <a:latin typeface="+mn-lt"/>
              <a:ea typeface="+mn-ea"/>
              <a:cs typeface="+mn-cs"/>
            </a:rPr>
            <a:t> Use this sheet to assess financial performance over time and identify opportunities for improvement.</a:t>
          </a:r>
          <a:endParaRPr lang="en-IN"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44450</xdr:colOff>
      <xdr:row>5</xdr:row>
      <xdr:rowOff>174626</xdr:rowOff>
    </xdr:from>
    <xdr:to>
      <xdr:col>8</xdr:col>
      <xdr:colOff>1355725</xdr:colOff>
      <xdr:row>11</xdr:row>
      <xdr:rowOff>41276</xdr:rowOff>
    </xdr:to>
    <xdr:sp macro="" textlink="">
      <xdr:nvSpPr>
        <xdr:cNvPr id="2" name="TextBox 1">
          <a:extLst>
            <a:ext uri="{FF2B5EF4-FFF2-40B4-BE49-F238E27FC236}">
              <a16:creationId xmlns:a16="http://schemas.microsoft.com/office/drawing/2014/main" id="{B566911E-6F1D-0551-14F4-81EFA910A1F5}"/>
            </a:ext>
          </a:extLst>
        </xdr:cNvPr>
        <xdr:cNvSpPr txBox="1"/>
      </xdr:nvSpPr>
      <xdr:spPr>
        <a:xfrm>
          <a:off x="717550" y="1241426"/>
          <a:ext cx="6911975" cy="1009650"/>
        </a:xfrm>
        <a:prstGeom prst="rect">
          <a:avLst/>
        </a:prstGeom>
        <a:ln w="28575">
          <a:noFill/>
        </a:ln>
        <a:effectLst>
          <a:glow rad="139700">
            <a:schemeClr val="accent4">
              <a:satMod val="175000"/>
              <a:alpha val="40000"/>
            </a:scheme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sp3d/>
        </a:bodyPr>
        <a:lstStyle/>
        <a:p>
          <a:r>
            <a:rPr lang="en-US" sz="1200" b="0" i="0">
              <a:solidFill>
                <a:schemeClr val="dk1"/>
              </a:solidFill>
              <a:effectLst/>
              <a:latin typeface="+mn-lt"/>
              <a:ea typeface="+mn-ea"/>
              <a:cs typeface="+mn-cs"/>
            </a:rPr>
            <a:t>This sheet focuses on your startup’s liquidity. Track cash flows, ensuring there is enough liquid capital to cover short-term obligations. This is crucial for maintaining smooth operations and for emergency preparedness.</a:t>
          </a:r>
          <a:endParaRPr lang="en-IN" sz="12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15T17:23:05.458"/>
    </inkml:context>
    <inkml:brush xml:id="br0">
      <inkml:brushProperty name="width" value="0.035" units="cm"/>
      <inkml:brushProperty name="height" value="0.035" units="cm"/>
    </inkml:brush>
  </inkml:definitions>
  <inkml:trace contextRef="#ctx0" brushRef="#br0">0 1 24575,'0'0'0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9EDCA2-C4CB-4FFA-9E9F-AA0EA3E6D057}" name="Table37" displayName="Table37" ref="B14:H25" totalsRowShown="0" headerRowDxfId="16">
  <autoFilter ref="B14:H25" xr:uid="{BF9EDCA2-C4CB-4FFA-9E9F-AA0EA3E6D05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01D60FF-F7FA-40AA-B6E1-53E9C333E17E}" name="Investments" dataDxfId="15"/>
    <tableColumn id="2" xr3:uid="{AC8DAB2A-90FA-41E9-9621-01E85EE4E113}" name="2024" dataDxfId="14"/>
    <tableColumn id="3" xr3:uid="{E1CD38EF-C742-46CF-8E0F-73BFAB456C14}" name="2025" dataDxfId="13"/>
    <tableColumn id="4" xr3:uid="{357E152E-D9AA-4229-8CCA-EDE2F2CDFFCF}" name="2026" dataDxfId="12"/>
    <tableColumn id="5" xr3:uid="{DA577870-5AD8-4589-9537-C2240431EC6A}" name="2027" dataDxfId="11"/>
    <tableColumn id="6" xr3:uid="{B6F28988-C1C8-4620-B685-12A679916A7D}" name="2028" dataDxfId="10"/>
    <tableColumn id="7" xr3:uid="{707D90F9-0CE6-4727-B6F1-07E7101E0227}" name=" Notes"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572128-28C0-4839-9E8F-08C7C1D689FF}" name="Table7" displayName="Table7" ref="B32:H42" totalsRowShown="0" headerRowDxfId="8">
  <autoFilter ref="B32:H42" xr:uid="{83572128-28C0-4839-9E8F-08C7C1D689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9A185D-40C4-4847-8099-CD6A007E9F9A}" name="Depreciation" dataDxfId="7"/>
    <tableColumn id="2" xr3:uid="{66C5C012-E6D9-49AA-825D-C7CC5C6225B3}" name="2024" dataDxfId="6"/>
    <tableColumn id="3" xr3:uid="{14017523-C06B-4D45-BBFC-408DDD8731E4}" name="2025" dataDxfId="5"/>
    <tableColumn id="4" xr3:uid="{1D24C898-76DA-4299-8F3F-D20E8EC283D9}" name="2026" dataDxfId="4"/>
    <tableColumn id="5" xr3:uid="{9247433C-1719-466C-BD51-228A117F6222}" name="2027" dataDxfId="3"/>
    <tableColumn id="6" xr3:uid="{BA80DC29-0B2C-45F4-AFD2-EFF6F6968FFB}" name="2028" dataDxfId="2"/>
    <tableColumn id="7" xr3:uid="{3C35E934-B214-42DD-BDFE-BE24BD74071C}" name="Notes"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29FE-10FA-4738-9D1E-0B04ECADD3EC}">
  <dimension ref="B1:E26"/>
  <sheetViews>
    <sheetView tabSelected="1" zoomScaleNormal="100" workbookViewId="0">
      <selection activeCell="E24" sqref="E24"/>
    </sheetView>
  </sheetViews>
  <sheetFormatPr baseColWidth="10" defaultColWidth="8.83203125" defaultRowHeight="15" x14ac:dyDescent="0.2"/>
  <cols>
    <col min="2" max="2" width="23.83203125" customWidth="1"/>
    <col min="3" max="3" width="34.83203125" customWidth="1"/>
  </cols>
  <sheetData>
    <row r="1" spans="2:5" x14ac:dyDescent="0.2">
      <c r="B1" s="23"/>
      <c r="C1" s="23"/>
    </row>
    <row r="2" spans="2:5" x14ac:dyDescent="0.2">
      <c r="B2" s="23"/>
      <c r="C2" s="23"/>
    </row>
    <row r="3" spans="2:5" x14ac:dyDescent="0.2">
      <c r="B3" s="23"/>
      <c r="C3" s="23"/>
    </row>
    <row r="4" spans="2:5" x14ac:dyDescent="0.2">
      <c r="B4" s="23"/>
      <c r="C4" s="23"/>
    </row>
    <row r="5" spans="2:5" ht="18" customHeight="1" x14ac:dyDescent="0.45">
      <c r="B5" s="196"/>
      <c r="C5" s="196"/>
    </row>
    <row r="6" spans="2:5" x14ac:dyDescent="0.2">
      <c r="B6" s="23"/>
      <c r="C6" s="23"/>
    </row>
    <row r="7" spans="2:5" x14ac:dyDescent="0.2">
      <c r="B7" s="23"/>
      <c r="C7" s="23"/>
    </row>
    <row r="8" spans="2:5" x14ac:dyDescent="0.2">
      <c r="B8" s="23"/>
      <c r="C8" s="23"/>
    </row>
    <row r="9" spans="2:5" x14ac:dyDescent="0.2">
      <c r="B9" s="23"/>
      <c r="C9" s="23"/>
    </row>
    <row r="10" spans="2:5" ht="24" x14ac:dyDescent="0.2">
      <c r="B10" s="194" t="s">
        <v>136</v>
      </c>
      <c r="C10" s="195"/>
      <c r="D10" s="8"/>
      <c r="E10" s="8"/>
    </row>
    <row r="11" spans="2:5" x14ac:dyDescent="0.2">
      <c r="B11" s="6"/>
      <c r="C11" s="6"/>
    </row>
    <row r="12" spans="2:5" x14ac:dyDescent="0.2">
      <c r="B12" s="6"/>
      <c r="C12" s="6"/>
    </row>
    <row r="13" spans="2:5" ht="20" customHeight="1" x14ac:dyDescent="0.25">
      <c r="B13" s="10" t="s">
        <v>150</v>
      </c>
      <c r="C13" s="11"/>
    </row>
    <row r="14" spans="2:5" ht="20" customHeight="1" x14ac:dyDescent="0.25">
      <c r="B14" s="12" t="s">
        <v>71</v>
      </c>
      <c r="C14" s="186"/>
    </row>
    <row r="15" spans="2:5" ht="20" customHeight="1" x14ac:dyDescent="0.25">
      <c r="B15" s="15" t="s">
        <v>72</v>
      </c>
      <c r="C15" s="187"/>
    </row>
    <row r="16" spans="2:5" ht="20" customHeight="1" x14ac:dyDescent="0.25">
      <c r="B16" s="12" t="s">
        <v>73</v>
      </c>
      <c r="C16" s="186"/>
    </row>
    <row r="17" spans="2:3" ht="20" customHeight="1" x14ac:dyDescent="0.25">
      <c r="B17" s="15" t="s">
        <v>74</v>
      </c>
      <c r="C17" s="188"/>
    </row>
    <row r="18" spans="2:3" ht="20" customHeight="1" x14ac:dyDescent="0.25">
      <c r="B18" s="12" t="s">
        <v>75</v>
      </c>
      <c r="C18" s="186"/>
    </row>
    <row r="19" spans="2:3" ht="20" customHeight="1" x14ac:dyDescent="0.25">
      <c r="B19" s="15" t="s">
        <v>149</v>
      </c>
      <c r="C19" s="189"/>
    </row>
    <row r="20" spans="2:3" ht="20" customHeight="1" x14ac:dyDescent="0.25">
      <c r="B20" s="12" t="s">
        <v>76</v>
      </c>
      <c r="C20" s="186"/>
    </row>
    <row r="21" spans="2:3" ht="20" customHeight="1" x14ac:dyDescent="0.25">
      <c r="B21" s="15" t="s">
        <v>74</v>
      </c>
      <c r="C21" s="188"/>
    </row>
    <row r="22" spans="2:3" ht="20" customHeight="1" x14ac:dyDescent="0.25">
      <c r="B22" s="12" t="s">
        <v>77</v>
      </c>
      <c r="C22" s="192"/>
    </row>
    <row r="23" spans="2:3" ht="20" customHeight="1" x14ac:dyDescent="0.25">
      <c r="B23" s="148" t="s">
        <v>151</v>
      </c>
      <c r="C23" s="190"/>
    </row>
    <row r="24" spans="2:3" ht="20" customHeight="1" x14ac:dyDescent="0.25">
      <c r="B24" s="16" t="s">
        <v>76</v>
      </c>
      <c r="C24" s="188"/>
    </row>
    <row r="25" spans="2:3" ht="20" customHeight="1" x14ac:dyDescent="0.25">
      <c r="B25" s="13" t="s">
        <v>74</v>
      </c>
      <c r="C25" s="186"/>
    </row>
    <row r="26" spans="2:3" ht="20" customHeight="1" x14ac:dyDescent="0.25">
      <c r="B26" s="17" t="s">
        <v>77</v>
      </c>
      <c r="C26" s="191"/>
    </row>
  </sheetData>
  <mergeCells count="2">
    <mergeCell ref="B10:C10"/>
    <mergeCell ref="B5:C5"/>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FD800-79E7-4227-9ADC-468C65797A4E}">
  <dimension ref="B8:E40"/>
  <sheetViews>
    <sheetView zoomScaleNormal="100" workbookViewId="0">
      <selection activeCell="E33" sqref="E33"/>
    </sheetView>
  </sheetViews>
  <sheetFormatPr baseColWidth="10" defaultColWidth="8.83203125" defaultRowHeight="15" x14ac:dyDescent="0.2"/>
  <cols>
    <col min="2" max="2" width="27" customWidth="1"/>
    <col min="3" max="3" width="21.1640625" customWidth="1"/>
  </cols>
  <sheetData>
    <row r="8" spans="2:3" ht="37" x14ac:dyDescent="0.45">
      <c r="B8" s="203"/>
      <c r="C8" s="203"/>
    </row>
    <row r="30" spans="2:5" ht="20" customHeight="1" x14ac:dyDescent="0.2">
      <c r="B30" s="208" t="s">
        <v>70</v>
      </c>
      <c r="C30" s="209"/>
      <c r="D30" s="8"/>
      <c r="E30" s="8"/>
    </row>
    <row r="31" spans="2:5" x14ac:dyDescent="0.2">
      <c r="B31" s="209"/>
      <c r="C31" s="209"/>
    </row>
    <row r="32" spans="2:5" x14ac:dyDescent="0.2">
      <c r="B32" s="209"/>
      <c r="C32" s="209"/>
    </row>
    <row r="33" spans="2:4" ht="30" customHeight="1" x14ac:dyDescent="0.2">
      <c r="B33" s="204" t="s">
        <v>143</v>
      </c>
      <c r="C33" s="205"/>
    </row>
    <row r="34" spans="2:4" ht="31" customHeight="1" x14ac:dyDescent="0.2">
      <c r="B34" s="206" t="s">
        <v>138</v>
      </c>
      <c r="C34" s="207"/>
    </row>
    <row r="35" spans="2:4" ht="31" customHeight="1" x14ac:dyDescent="0.2">
      <c r="B35" s="197" t="s">
        <v>153</v>
      </c>
      <c r="C35" s="198"/>
    </row>
    <row r="36" spans="2:4" ht="29" customHeight="1" x14ac:dyDescent="0.2">
      <c r="B36" s="199" t="s">
        <v>139</v>
      </c>
      <c r="C36" s="200"/>
    </row>
    <row r="37" spans="2:4" ht="31" customHeight="1" x14ac:dyDescent="0.2">
      <c r="B37" s="197" t="s">
        <v>140</v>
      </c>
      <c r="C37" s="198"/>
      <c r="D37" s="147"/>
    </row>
    <row r="38" spans="2:4" ht="30" customHeight="1" x14ac:dyDescent="0.2">
      <c r="B38" s="199" t="s">
        <v>141</v>
      </c>
      <c r="C38" s="200"/>
    </row>
    <row r="39" spans="2:4" ht="30" customHeight="1" x14ac:dyDescent="0.2">
      <c r="B39" s="201" t="s">
        <v>142</v>
      </c>
      <c r="C39" s="202"/>
    </row>
    <row r="40" spans="2:4" ht="30.75" customHeight="1" x14ac:dyDescent="0.2"/>
  </sheetData>
  <mergeCells count="9">
    <mergeCell ref="B37:C37"/>
    <mergeCell ref="B38:C38"/>
    <mergeCell ref="B39:C39"/>
    <mergeCell ref="B8:C8"/>
    <mergeCell ref="B33:C33"/>
    <mergeCell ref="B34:C34"/>
    <mergeCell ref="B35:C35"/>
    <mergeCell ref="B36:C36"/>
    <mergeCell ref="B30:C32"/>
  </mergeCells>
  <hyperlinks>
    <hyperlink ref="B33:C33" location="Assumptions!A1" display="1. Assumptions" xr:uid="{C4867AA5-983A-40A2-A146-46994FDEE581}"/>
    <hyperlink ref="B34:C34" location="Investments!A1" display="2. Investments" xr:uid="{05CAEA86-A460-4D45-9572-941BDAFD6091}"/>
    <hyperlink ref="B35:C35" location="'Financial Plan'!A1" display="3. Financial Plan" xr:uid="{8488C738-EE62-A644-BEF8-EA31B89E19EC}"/>
    <hyperlink ref="B36:C36" location="'Cost plan'!A1" display="4. Cost Plan" xr:uid="{369C5AA1-FCED-DF44-BF3C-FAA04C55E5B8}"/>
    <hyperlink ref="B37:C37" location="'Sales Plan'!A1" display="5. Sales Plan" xr:uid="{B25B4C7E-926E-FD4B-9A0D-B403D32EDA07}"/>
    <hyperlink ref="B38:C38" location="Profitability!A1" display="6. Profitability" xr:uid="{E33414FC-C256-DE46-AFC1-967BB14D384C}"/>
    <hyperlink ref="B39:C39" location="'Liquidity Planning'!A1" display="7. Liquidity Plan" xr:uid="{76F7E08B-1360-4D43-A364-F67860E65D1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B495-7A79-487A-9016-FE9760D7A68C}">
  <dimension ref="A2:E19"/>
  <sheetViews>
    <sheetView zoomScaleNormal="100" workbookViewId="0"/>
  </sheetViews>
  <sheetFormatPr baseColWidth="10" defaultColWidth="8.83203125" defaultRowHeight="15" x14ac:dyDescent="0.2"/>
  <cols>
    <col min="2" max="4" width="10.83203125" customWidth="1"/>
  </cols>
  <sheetData>
    <row r="2" spans="1:5" ht="24" x14ac:dyDescent="0.2">
      <c r="B2" s="217" t="s">
        <v>134</v>
      </c>
      <c r="C2" s="217"/>
      <c r="D2" s="217"/>
      <c r="E2" s="217"/>
    </row>
    <row r="13" spans="1:5" x14ac:dyDescent="0.2">
      <c r="B13" s="218" t="s">
        <v>127</v>
      </c>
      <c r="C13" s="218"/>
      <c r="D13" s="218"/>
    </row>
    <row r="14" spans="1:5" x14ac:dyDescent="0.2">
      <c r="A14" s="14"/>
      <c r="B14" s="219" t="s">
        <v>128</v>
      </c>
      <c r="C14" s="219"/>
      <c r="D14" s="220"/>
    </row>
    <row r="15" spans="1:5" x14ac:dyDescent="0.2">
      <c r="A15" s="14"/>
      <c r="B15" s="210" t="s">
        <v>129</v>
      </c>
      <c r="C15" s="210"/>
      <c r="D15" s="211"/>
    </row>
    <row r="16" spans="1:5" x14ac:dyDescent="0.2">
      <c r="A16" s="14"/>
      <c r="B16" s="212" t="s">
        <v>130</v>
      </c>
      <c r="C16" s="212"/>
      <c r="D16" s="213"/>
    </row>
    <row r="17" spans="1:4" x14ac:dyDescent="0.2">
      <c r="A17" s="14"/>
      <c r="B17" s="210" t="s">
        <v>131</v>
      </c>
      <c r="C17" s="210"/>
      <c r="D17" s="211"/>
    </row>
    <row r="18" spans="1:4" x14ac:dyDescent="0.2">
      <c r="A18" s="14"/>
      <c r="B18" s="212" t="s">
        <v>132</v>
      </c>
      <c r="C18" s="212"/>
      <c r="D18" s="213"/>
    </row>
    <row r="19" spans="1:4" x14ac:dyDescent="0.2">
      <c r="A19" s="14"/>
      <c r="B19" s="214" t="s">
        <v>133</v>
      </c>
      <c r="C19" s="215"/>
      <c r="D19" s="216"/>
    </row>
  </sheetData>
  <mergeCells count="8">
    <mergeCell ref="B17:D17"/>
    <mergeCell ref="B18:D18"/>
    <mergeCell ref="B19:D19"/>
    <mergeCell ref="B2:E2"/>
    <mergeCell ref="B13:D13"/>
    <mergeCell ref="B14:D14"/>
    <mergeCell ref="B15:D15"/>
    <mergeCell ref="B16:D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CEA3-A4B0-4825-8A19-AE7A127EF4DC}">
  <dimension ref="A2:H44"/>
  <sheetViews>
    <sheetView workbookViewId="0">
      <selection activeCell="L23" sqref="L23"/>
    </sheetView>
  </sheetViews>
  <sheetFormatPr baseColWidth="10" defaultColWidth="8.83203125" defaultRowHeight="15" x14ac:dyDescent="0.2"/>
  <cols>
    <col min="2" max="2" width="33.1640625" bestFit="1" customWidth="1"/>
    <col min="3" max="7" width="15.83203125" bestFit="1" customWidth="1"/>
    <col min="8" max="8" width="32.83203125" customWidth="1"/>
  </cols>
  <sheetData>
    <row r="2" spans="1:8" ht="24" x14ac:dyDescent="0.3">
      <c r="B2" s="53" t="s">
        <v>0</v>
      </c>
    </row>
    <row r="13" spans="1:8" x14ac:dyDescent="0.2">
      <c r="C13" s="44"/>
    </row>
    <row r="14" spans="1:8" ht="29.25" customHeight="1" x14ac:dyDescent="0.2">
      <c r="A14" s="14"/>
      <c r="B14" s="80" t="s">
        <v>0</v>
      </c>
      <c r="C14" s="79" t="s">
        <v>4</v>
      </c>
      <c r="D14" s="79" t="s">
        <v>5</v>
      </c>
      <c r="E14" s="79" t="s">
        <v>6</v>
      </c>
      <c r="F14" s="79" t="s">
        <v>7</v>
      </c>
      <c r="G14" s="81" t="s">
        <v>8</v>
      </c>
      <c r="H14" s="78" t="s">
        <v>3</v>
      </c>
    </row>
    <row r="15" spans="1:8" x14ac:dyDescent="0.2">
      <c r="A15" s="14"/>
      <c r="B15" s="34" t="s">
        <v>80</v>
      </c>
      <c r="C15" s="165">
        <v>0</v>
      </c>
      <c r="D15" s="165">
        <v>0</v>
      </c>
      <c r="E15" s="165">
        <v>0</v>
      </c>
      <c r="F15" s="165">
        <v>0</v>
      </c>
      <c r="G15" s="165">
        <v>0</v>
      </c>
      <c r="H15" s="125"/>
    </row>
    <row r="16" spans="1:8" x14ac:dyDescent="0.2">
      <c r="A16" s="14"/>
      <c r="B16" s="35" t="s">
        <v>81</v>
      </c>
      <c r="C16" s="166">
        <v>0</v>
      </c>
      <c r="D16" s="166">
        <v>0</v>
      </c>
      <c r="E16" s="166">
        <v>0</v>
      </c>
      <c r="F16" s="166">
        <v>0</v>
      </c>
      <c r="G16" s="166">
        <v>0</v>
      </c>
      <c r="H16" s="126"/>
    </row>
    <row r="17" spans="1:8" x14ac:dyDescent="0.2">
      <c r="A17" s="14"/>
      <c r="B17" s="34" t="s">
        <v>95</v>
      </c>
      <c r="C17" s="165">
        <v>0</v>
      </c>
      <c r="D17" s="165">
        <v>0</v>
      </c>
      <c r="E17" s="165">
        <v>0</v>
      </c>
      <c r="F17" s="165">
        <v>0</v>
      </c>
      <c r="G17" s="165">
        <v>0</v>
      </c>
      <c r="H17" s="125"/>
    </row>
    <row r="18" spans="1:8" x14ac:dyDescent="0.2">
      <c r="A18" s="14"/>
      <c r="B18" s="35" t="s">
        <v>82</v>
      </c>
      <c r="C18" s="166">
        <v>0</v>
      </c>
      <c r="D18" s="166">
        <v>0</v>
      </c>
      <c r="E18" s="166">
        <v>0</v>
      </c>
      <c r="F18" s="166">
        <v>0</v>
      </c>
      <c r="G18" s="166">
        <v>0</v>
      </c>
      <c r="H18" s="126"/>
    </row>
    <row r="19" spans="1:8" x14ac:dyDescent="0.2">
      <c r="A19" s="14"/>
      <c r="B19" s="34" t="s">
        <v>83</v>
      </c>
      <c r="C19" s="165">
        <v>0</v>
      </c>
      <c r="D19" s="165">
        <v>0</v>
      </c>
      <c r="E19" s="165">
        <v>0</v>
      </c>
      <c r="F19" s="165">
        <v>0</v>
      </c>
      <c r="G19" s="165">
        <v>0</v>
      </c>
      <c r="H19" s="125"/>
    </row>
    <row r="20" spans="1:8" x14ac:dyDescent="0.2">
      <c r="A20" s="14"/>
      <c r="B20" s="35" t="s">
        <v>1</v>
      </c>
      <c r="C20" s="166">
        <v>0</v>
      </c>
      <c r="D20" s="166">
        <v>0</v>
      </c>
      <c r="E20" s="166">
        <v>0</v>
      </c>
      <c r="F20" s="166">
        <v>0</v>
      </c>
      <c r="G20" s="166">
        <v>0</v>
      </c>
      <c r="H20" s="126"/>
    </row>
    <row r="21" spans="1:8" x14ac:dyDescent="0.2">
      <c r="A21" s="14"/>
      <c r="B21" s="34" t="s">
        <v>2</v>
      </c>
      <c r="C21" s="165">
        <v>0</v>
      </c>
      <c r="D21" s="165">
        <v>0</v>
      </c>
      <c r="E21" s="165">
        <v>0</v>
      </c>
      <c r="F21" s="165">
        <v>0</v>
      </c>
      <c r="G21" s="165">
        <v>0</v>
      </c>
      <c r="H21" s="125"/>
    </row>
    <row r="22" spans="1:8" x14ac:dyDescent="0.2">
      <c r="A22" s="14"/>
      <c r="B22" s="35" t="s">
        <v>119</v>
      </c>
      <c r="C22" s="166">
        <v>0</v>
      </c>
      <c r="D22" s="166">
        <v>0</v>
      </c>
      <c r="E22" s="166">
        <v>0</v>
      </c>
      <c r="F22" s="166">
        <v>0</v>
      </c>
      <c r="G22" s="166">
        <v>0</v>
      </c>
      <c r="H22" s="126"/>
    </row>
    <row r="23" spans="1:8" x14ac:dyDescent="0.2">
      <c r="A23" s="14"/>
      <c r="B23" s="34"/>
      <c r="C23" s="165"/>
      <c r="D23" s="165"/>
      <c r="E23" s="165"/>
      <c r="F23" s="165"/>
      <c r="G23" s="165"/>
      <c r="H23" s="125"/>
    </row>
    <row r="24" spans="1:8" x14ac:dyDescent="0.2">
      <c r="A24" s="14"/>
      <c r="B24" s="35"/>
      <c r="C24" s="166"/>
      <c r="D24" s="166"/>
      <c r="E24" s="166"/>
      <c r="F24" s="166"/>
      <c r="G24" s="166"/>
      <c r="H24" s="126"/>
    </row>
    <row r="25" spans="1:8" x14ac:dyDescent="0.2">
      <c r="A25" s="14"/>
      <c r="B25" s="127"/>
      <c r="C25" s="167"/>
      <c r="D25" s="167"/>
      <c r="E25" s="167"/>
      <c r="F25" s="167"/>
      <c r="G25" s="167"/>
      <c r="H25" s="128"/>
    </row>
    <row r="26" spans="1:8" x14ac:dyDescent="0.2">
      <c r="B26" s="130"/>
      <c r="C26" s="162"/>
      <c r="D26" s="162"/>
      <c r="E26" s="162"/>
      <c r="F26" s="162"/>
      <c r="G26" s="162"/>
      <c r="H26" s="130"/>
    </row>
    <row r="27" spans="1:8" x14ac:dyDescent="0.2">
      <c r="B27" s="65" t="s">
        <v>11</v>
      </c>
      <c r="C27" s="163">
        <f>SUM(Table37[2024])</f>
        <v>0</v>
      </c>
      <c r="D27" s="163">
        <f>SUM(Table37[2025])</f>
        <v>0</v>
      </c>
      <c r="E27" s="163">
        <f>SUM(Table37[2026])</f>
        <v>0</v>
      </c>
      <c r="F27" s="163">
        <f>SUM(Table37[2027])</f>
        <v>0</v>
      </c>
      <c r="G27" s="163">
        <f>SUM(Table37[2028])</f>
        <v>0</v>
      </c>
      <c r="H27" s="129"/>
    </row>
    <row r="32" spans="1:8" ht="22" x14ac:dyDescent="0.2">
      <c r="B32" s="83" t="s">
        <v>9</v>
      </c>
      <c r="C32" s="82" t="s">
        <v>4</v>
      </c>
      <c r="D32" s="82" t="s">
        <v>5</v>
      </c>
      <c r="E32" s="82" t="s">
        <v>6</v>
      </c>
      <c r="F32" s="82" t="s">
        <v>7</v>
      </c>
      <c r="G32" s="82" t="s">
        <v>8</v>
      </c>
      <c r="H32" s="78" t="s">
        <v>10</v>
      </c>
    </row>
    <row r="33" spans="1:8" x14ac:dyDescent="0.2">
      <c r="A33" s="14"/>
      <c r="B33" s="34" t="s">
        <v>148</v>
      </c>
      <c r="C33" s="168">
        <v>0</v>
      </c>
      <c r="D33" s="168">
        <v>0</v>
      </c>
      <c r="E33" s="168">
        <v>0</v>
      </c>
      <c r="F33" s="168">
        <v>0</v>
      </c>
      <c r="G33" s="169">
        <v>0</v>
      </c>
      <c r="H33" s="125"/>
    </row>
    <row r="34" spans="1:8" x14ac:dyDescent="0.2">
      <c r="A34" s="14"/>
      <c r="B34" s="35" t="s">
        <v>114</v>
      </c>
      <c r="C34" s="170">
        <v>0</v>
      </c>
      <c r="D34" s="170">
        <v>0</v>
      </c>
      <c r="E34" s="170">
        <v>0</v>
      </c>
      <c r="F34" s="170">
        <v>0</v>
      </c>
      <c r="G34" s="171">
        <v>0</v>
      </c>
      <c r="H34" s="126"/>
    </row>
    <row r="35" spans="1:8" x14ac:dyDescent="0.2">
      <c r="A35" s="14"/>
      <c r="B35" s="34" t="s">
        <v>115</v>
      </c>
      <c r="C35" s="168">
        <v>0</v>
      </c>
      <c r="D35" s="168">
        <v>0</v>
      </c>
      <c r="E35" s="168">
        <v>0</v>
      </c>
      <c r="F35" s="168">
        <v>0</v>
      </c>
      <c r="G35" s="169">
        <v>0</v>
      </c>
      <c r="H35" s="125"/>
    </row>
    <row r="36" spans="1:8" x14ac:dyDescent="0.2">
      <c r="A36" s="14"/>
      <c r="B36" s="35" t="s">
        <v>116</v>
      </c>
      <c r="C36" s="170">
        <v>0</v>
      </c>
      <c r="D36" s="170">
        <v>0</v>
      </c>
      <c r="E36" s="170">
        <v>0</v>
      </c>
      <c r="F36" s="170">
        <v>0</v>
      </c>
      <c r="G36" s="171">
        <v>0</v>
      </c>
      <c r="H36" s="126"/>
    </row>
    <row r="37" spans="1:8" x14ac:dyDescent="0.2">
      <c r="A37" s="14"/>
      <c r="B37" s="34" t="s">
        <v>117</v>
      </c>
      <c r="C37" s="168">
        <v>0</v>
      </c>
      <c r="D37" s="168">
        <v>0</v>
      </c>
      <c r="E37" s="168">
        <v>0</v>
      </c>
      <c r="F37" s="168">
        <v>0</v>
      </c>
      <c r="G37" s="169">
        <v>0</v>
      </c>
      <c r="H37" s="125"/>
    </row>
    <row r="38" spans="1:8" x14ac:dyDescent="0.2">
      <c r="A38" s="14"/>
      <c r="B38" s="35" t="s">
        <v>154</v>
      </c>
      <c r="C38" s="170">
        <v>0</v>
      </c>
      <c r="D38" s="170">
        <v>0</v>
      </c>
      <c r="E38" s="170">
        <v>0</v>
      </c>
      <c r="F38" s="170">
        <v>0</v>
      </c>
      <c r="G38" s="171">
        <v>0</v>
      </c>
      <c r="H38" s="126"/>
    </row>
    <row r="39" spans="1:8" x14ac:dyDescent="0.2">
      <c r="A39" s="14"/>
      <c r="B39" s="34" t="s">
        <v>118</v>
      </c>
      <c r="C39" s="168">
        <v>0</v>
      </c>
      <c r="D39" s="168">
        <v>0</v>
      </c>
      <c r="E39" s="168">
        <v>0</v>
      </c>
      <c r="F39" s="168"/>
      <c r="G39" s="169">
        <v>0</v>
      </c>
      <c r="H39" s="125"/>
    </row>
    <row r="40" spans="1:8" x14ac:dyDescent="0.2">
      <c r="A40" s="14"/>
      <c r="B40" s="35"/>
      <c r="C40" s="182"/>
      <c r="D40" s="182"/>
      <c r="E40" s="182"/>
      <c r="F40" s="182"/>
      <c r="G40" s="183"/>
      <c r="H40" s="126"/>
    </row>
    <row r="41" spans="1:8" x14ac:dyDescent="0.2">
      <c r="A41" s="14"/>
      <c r="B41" s="34"/>
      <c r="C41" s="180"/>
      <c r="D41" s="180"/>
      <c r="E41" s="180"/>
      <c r="F41" s="180"/>
      <c r="G41" s="181"/>
      <c r="H41" s="125"/>
    </row>
    <row r="42" spans="1:8" x14ac:dyDescent="0.2">
      <c r="A42" s="14"/>
      <c r="B42" s="95"/>
      <c r="C42" s="184"/>
      <c r="D42" s="184"/>
      <c r="E42" s="184"/>
      <c r="F42" s="184"/>
      <c r="G42" s="185"/>
      <c r="H42" s="131"/>
    </row>
    <row r="43" spans="1:8" x14ac:dyDescent="0.2">
      <c r="C43" s="1"/>
      <c r="D43" s="1"/>
      <c r="E43" s="1"/>
      <c r="F43" s="1"/>
      <c r="G43" s="1"/>
    </row>
    <row r="44" spans="1:8" x14ac:dyDescent="0.2">
      <c r="B44" s="65" t="s">
        <v>12</v>
      </c>
      <c r="C44" s="164">
        <f>SUM(Table7[2024])</f>
        <v>0</v>
      </c>
      <c r="D44" s="164">
        <f>SUM(Table7[2025])</f>
        <v>0</v>
      </c>
      <c r="E44" s="164">
        <f>SUM(Table7[2026])</f>
        <v>0</v>
      </c>
      <c r="F44" s="164">
        <f>SUM(Table7[2027])</f>
        <v>0</v>
      </c>
      <c r="G44" s="164">
        <f>SUM(Table7[2028])</f>
        <v>0</v>
      </c>
      <c r="H44" s="21"/>
    </row>
  </sheetData>
  <phoneticPr fontId="3" type="noConversion"/>
  <pageMargins left="0.7" right="0.7" top="0.75" bottom="0.75" header="0.3" footer="0.3"/>
  <pageSetup paperSize="9" orientation="portrait" horizontalDpi="0" verticalDpi="0"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0F7C-550B-4AED-8578-B66A1F7900B9}">
  <dimension ref="A2:F43"/>
  <sheetViews>
    <sheetView workbookViewId="0">
      <selection activeCell="B12" sqref="B12"/>
    </sheetView>
  </sheetViews>
  <sheetFormatPr baseColWidth="10" defaultColWidth="8.83203125" defaultRowHeight="15" x14ac:dyDescent="0.2"/>
  <cols>
    <col min="2" max="2" width="40.6640625" bestFit="1" customWidth="1"/>
    <col min="3" max="3" width="15.83203125" bestFit="1" customWidth="1"/>
    <col min="4" max="4" width="27.5" customWidth="1"/>
    <col min="5" max="5" width="28" customWidth="1"/>
  </cols>
  <sheetData>
    <row r="2" spans="1:6" ht="24" x14ac:dyDescent="0.3">
      <c r="B2" s="221" t="s">
        <v>152</v>
      </c>
      <c r="C2" s="221"/>
    </row>
    <row r="12" spans="1:6" ht="22" x14ac:dyDescent="0.2">
      <c r="B12" s="77" t="s">
        <v>120</v>
      </c>
      <c r="C12" s="133" t="s">
        <v>15</v>
      </c>
      <c r="D12" s="20" t="s">
        <v>10</v>
      </c>
      <c r="E12" s="7"/>
      <c r="F12" s="7"/>
    </row>
    <row r="13" spans="1:6" x14ac:dyDescent="0.2">
      <c r="A13" s="14"/>
      <c r="B13" s="34" t="s">
        <v>124</v>
      </c>
      <c r="C13" s="42">
        <v>0</v>
      </c>
      <c r="D13" s="30"/>
    </row>
    <row r="14" spans="1:6" x14ac:dyDescent="0.2">
      <c r="A14" s="14"/>
      <c r="B14" s="35" t="s">
        <v>104</v>
      </c>
      <c r="C14" s="43">
        <v>0</v>
      </c>
      <c r="D14" s="31"/>
    </row>
    <row r="15" spans="1:6" x14ac:dyDescent="0.2">
      <c r="A15" s="14"/>
      <c r="B15" s="34" t="s">
        <v>105</v>
      </c>
      <c r="C15" s="42">
        <v>0</v>
      </c>
      <c r="D15" s="30"/>
    </row>
    <row r="16" spans="1:6" x14ac:dyDescent="0.2">
      <c r="A16" s="14"/>
      <c r="B16" s="35" t="s">
        <v>106</v>
      </c>
      <c r="C16" s="43">
        <v>0</v>
      </c>
      <c r="D16" s="31"/>
    </row>
    <row r="17" spans="1:6" x14ac:dyDescent="0.2">
      <c r="A17" s="14"/>
      <c r="B17" s="34" t="s">
        <v>107</v>
      </c>
      <c r="C17" s="42">
        <v>0</v>
      </c>
      <c r="D17" s="30"/>
    </row>
    <row r="18" spans="1:6" x14ac:dyDescent="0.2">
      <c r="A18" s="14"/>
      <c r="B18" s="35" t="s">
        <v>108</v>
      </c>
      <c r="C18" s="43">
        <v>0</v>
      </c>
      <c r="D18" s="31"/>
    </row>
    <row r="19" spans="1:6" x14ac:dyDescent="0.2">
      <c r="A19" s="14"/>
      <c r="B19" s="34" t="s">
        <v>109</v>
      </c>
      <c r="C19" s="42">
        <v>0</v>
      </c>
      <c r="D19" s="30"/>
    </row>
    <row r="20" spans="1:6" x14ac:dyDescent="0.2">
      <c r="A20" s="14"/>
      <c r="B20" s="35" t="s">
        <v>123</v>
      </c>
      <c r="C20" s="43">
        <v>0</v>
      </c>
      <c r="D20" s="31"/>
    </row>
    <row r="21" spans="1:6" x14ac:dyDescent="0.2">
      <c r="A21" s="14"/>
      <c r="B21" s="34" t="s">
        <v>110</v>
      </c>
      <c r="C21" s="42">
        <v>0</v>
      </c>
      <c r="D21" s="30"/>
    </row>
    <row r="22" spans="1:6" x14ac:dyDescent="0.2">
      <c r="A22" s="14"/>
      <c r="B22" s="35" t="s">
        <v>111</v>
      </c>
      <c r="C22" s="43">
        <v>0</v>
      </c>
      <c r="D22" s="31"/>
    </row>
    <row r="23" spans="1:6" x14ac:dyDescent="0.2">
      <c r="A23" s="14"/>
      <c r="B23" s="121" t="s">
        <v>112</v>
      </c>
      <c r="C23" s="123">
        <v>0</v>
      </c>
      <c r="D23" s="89"/>
    </row>
    <row r="24" spans="1:6" x14ac:dyDescent="0.2">
      <c r="C24" s="134"/>
      <c r="D24" s="135"/>
    </row>
    <row r="25" spans="1:6" x14ac:dyDescent="0.2">
      <c r="B25" s="65" t="s">
        <v>121</v>
      </c>
      <c r="C25" s="137">
        <f>SUM(C13:C23)</f>
        <v>0</v>
      </c>
      <c r="D25" s="136"/>
    </row>
    <row r="26" spans="1:6" x14ac:dyDescent="0.2">
      <c r="B26" s="132" t="s">
        <v>122</v>
      </c>
      <c r="C26" s="138">
        <f>Investments!C27</f>
        <v>0</v>
      </c>
      <c r="D26" s="89"/>
    </row>
    <row r="28" spans="1:6" x14ac:dyDescent="0.2">
      <c r="B28" s="45" t="s">
        <v>113</v>
      </c>
      <c r="C28" s="18">
        <f>SUM(C25:C26)</f>
        <v>0</v>
      </c>
    </row>
    <row r="31" spans="1:6" ht="22" x14ac:dyDescent="0.2">
      <c r="B31" s="77" t="s">
        <v>93</v>
      </c>
      <c r="C31" s="20" t="s">
        <v>15</v>
      </c>
      <c r="D31" s="141" t="s">
        <v>135</v>
      </c>
      <c r="E31" s="141" t="s">
        <v>10</v>
      </c>
      <c r="F31" s="5"/>
    </row>
    <row r="32" spans="1:6" x14ac:dyDescent="0.2">
      <c r="B32" s="93" t="s">
        <v>96</v>
      </c>
      <c r="C32" s="32">
        <v>0</v>
      </c>
      <c r="D32" s="149" t="e">
        <f>C32/C$41</f>
        <v>#DIV/0!</v>
      </c>
      <c r="E32" s="125"/>
    </row>
    <row r="33" spans="1:5" x14ac:dyDescent="0.2">
      <c r="B33" s="99" t="s">
        <v>97</v>
      </c>
      <c r="C33" s="33">
        <v>0</v>
      </c>
      <c r="D33" s="150" t="e">
        <f>C33/C$41</f>
        <v>#DIV/0!</v>
      </c>
      <c r="E33" s="126"/>
    </row>
    <row r="34" spans="1:5" x14ac:dyDescent="0.2">
      <c r="B34" s="100" t="s">
        <v>103</v>
      </c>
      <c r="C34" s="32">
        <v>0</v>
      </c>
      <c r="D34" s="149" t="e">
        <f>C34/C$41</f>
        <v>#DIV/0!</v>
      </c>
      <c r="E34" s="125"/>
    </row>
    <row r="35" spans="1:5" x14ac:dyDescent="0.2">
      <c r="B35" s="99" t="s">
        <v>98</v>
      </c>
      <c r="C35" s="33">
        <v>0</v>
      </c>
      <c r="D35" s="151" t="e">
        <f t="shared" ref="D35" si="0">C35/C$41</f>
        <v>#DIV/0!</v>
      </c>
      <c r="E35" s="126"/>
    </row>
    <row r="36" spans="1:5" x14ac:dyDescent="0.2">
      <c r="B36" s="100" t="s">
        <v>99</v>
      </c>
      <c r="C36" s="32">
        <v>0</v>
      </c>
      <c r="D36" s="149" t="e">
        <f>C36/C$41</f>
        <v>#DIV/0!</v>
      </c>
      <c r="E36" s="125"/>
    </row>
    <row r="37" spans="1:5" x14ac:dyDescent="0.2">
      <c r="B37" s="99" t="s">
        <v>100</v>
      </c>
      <c r="C37" s="33">
        <v>0</v>
      </c>
      <c r="D37" s="151" t="e">
        <f>C37/C$41</f>
        <v>#DIV/0!</v>
      </c>
      <c r="E37" s="126"/>
    </row>
    <row r="38" spans="1:5" x14ac:dyDescent="0.2">
      <c r="B38" s="100" t="s">
        <v>101</v>
      </c>
      <c r="C38" s="32">
        <v>0</v>
      </c>
      <c r="D38" s="149" t="e">
        <f>C38/C$41</f>
        <v>#DIV/0!</v>
      </c>
      <c r="E38" s="125"/>
    </row>
    <row r="39" spans="1:5" x14ac:dyDescent="0.2">
      <c r="B39" s="95" t="s">
        <v>102</v>
      </c>
      <c r="C39" s="96">
        <v>0</v>
      </c>
      <c r="D39" s="152" t="e">
        <f>C39/C$41</f>
        <v>#DIV/0!</v>
      </c>
      <c r="E39" s="131"/>
    </row>
    <row r="40" spans="1:5" x14ac:dyDescent="0.2">
      <c r="B40" s="28"/>
      <c r="C40" s="28"/>
    </row>
    <row r="41" spans="1:5" x14ac:dyDescent="0.2">
      <c r="A41" s="14"/>
      <c r="B41" s="139" t="s">
        <v>94</v>
      </c>
      <c r="C41" s="140">
        <f>SUM(C32:C39)</f>
        <v>0</v>
      </c>
    </row>
    <row r="42" spans="1:5" x14ac:dyDescent="0.2">
      <c r="C42" s="6"/>
    </row>
    <row r="43" spans="1:5" x14ac:dyDescent="0.2">
      <c r="B43" s="65" t="s">
        <v>125</v>
      </c>
      <c r="C43" s="193">
        <f>C41-C28</f>
        <v>0</v>
      </c>
    </row>
  </sheetData>
  <mergeCells count="1">
    <mergeCell ref="B2:C2"/>
  </mergeCells>
  <phoneticPr fontId="3" type="noConversion"/>
  <conditionalFormatting sqref="C43">
    <cfRule type="expression" dxfId="0" priority="1">
      <formula>"&gt;0"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1022-66F6-4974-966F-EAC2E5C0D505}">
  <dimension ref="A2:AJ42"/>
  <sheetViews>
    <sheetView workbookViewId="0">
      <selection activeCell="H40" sqref="H40"/>
    </sheetView>
  </sheetViews>
  <sheetFormatPr baseColWidth="10" defaultColWidth="8.83203125" defaultRowHeight="15" x14ac:dyDescent="0.2"/>
  <cols>
    <col min="2" max="2" width="35" customWidth="1"/>
    <col min="3" max="3" width="14.5" customWidth="1"/>
    <col min="4" max="4" width="13.83203125" customWidth="1"/>
    <col min="5" max="5" width="14.5" customWidth="1"/>
    <col min="6" max="6" width="13.83203125" customWidth="1"/>
    <col min="7" max="7" width="14.5" customWidth="1"/>
    <col min="8" max="8" width="13.83203125" customWidth="1"/>
    <col min="9" max="9" width="14.5" customWidth="1"/>
    <col min="10" max="10" width="13.83203125" customWidth="1"/>
    <col min="11" max="11" width="14.5" customWidth="1"/>
    <col min="12" max="12" width="13.83203125" customWidth="1"/>
    <col min="13" max="13" width="14.5" customWidth="1"/>
    <col min="14" max="14" width="13.83203125" customWidth="1"/>
    <col min="15" max="15" width="14.5" customWidth="1"/>
    <col min="16" max="16" width="13.83203125" customWidth="1"/>
    <col min="17" max="17" width="14.5" bestFit="1" customWidth="1"/>
    <col min="18" max="18" width="13.83203125" customWidth="1"/>
    <col min="19" max="19" width="14.5" bestFit="1" customWidth="1"/>
    <col min="20" max="20" width="13.83203125" customWidth="1"/>
    <col min="21" max="21" width="14.5" customWidth="1"/>
    <col min="22" max="22" width="13.83203125" customWidth="1"/>
    <col min="23" max="23" width="14.5" customWidth="1"/>
    <col min="24" max="24" width="13.83203125" customWidth="1"/>
    <col min="25" max="25" width="14.5" customWidth="1"/>
    <col min="26" max="26" width="13.83203125" customWidth="1"/>
    <col min="27" max="27" width="14.5" customWidth="1"/>
    <col min="28" max="28" width="14.5" bestFit="1" customWidth="1"/>
    <col min="29" max="29" width="7.83203125" customWidth="1"/>
    <col min="30" max="30" width="14.5" bestFit="1" customWidth="1"/>
    <col min="31" max="31" width="7.83203125" customWidth="1"/>
    <col min="32" max="32" width="14.5" bestFit="1" customWidth="1"/>
    <col min="33" max="33" width="7.83203125" customWidth="1"/>
    <col min="34" max="34" width="14.5" bestFit="1" customWidth="1"/>
    <col min="35" max="35" width="7.83203125" customWidth="1"/>
    <col min="36" max="36" width="14.5" bestFit="1" customWidth="1"/>
  </cols>
  <sheetData>
    <row r="2" spans="2:36" ht="24" x14ac:dyDescent="0.3">
      <c r="B2" s="53" t="s">
        <v>144</v>
      </c>
    </row>
    <row r="3" spans="2:36" x14ac:dyDescent="0.2">
      <c r="E3" s="29"/>
    </row>
    <row r="16" spans="2:36" ht="19" x14ac:dyDescent="0.25">
      <c r="B16" s="227" t="s">
        <v>39</v>
      </c>
      <c r="C16" s="229" t="s">
        <v>16</v>
      </c>
      <c r="D16" s="225" t="s">
        <v>14</v>
      </c>
      <c r="E16" s="226"/>
      <c r="F16" s="225" t="s">
        <v>17</v>
      </c>
      <c r="G16" s="226"/>
      <c r="H16" s="225" t="s">
        <v>20</v>
      </c>
      <c r="I16" s="226"/>
      <c r="J16" s="225" t="s">
        <v>21</v>
      </c>
      <c r="K16" s="226"/>
      <c r="L16" s="225" t="s">
        <v>22</v>
      </c>
      <c r="M16" s="226"/>
      <c r="N16" s="228" t="s">
        <v>23</v>
      </c>
      <c r="O16" s="226"/>
      <c r="P16" s="225" t="s">
        <v>24</v>
      </c>
      <c r="Q16" s="226"/>
      <c r="R16" s="225" t="s">
        <v>25</v>
      </c>
      <c r="S16" s="226"/>
      <c r="T16" s="225" t="s">
        <v>26</v>
      </c>
      <c r="U16" s="226"/>
      <c r="V16" s="225" t="s">
        <v>27</v>
      </c>
      <c r="W16" s="226"/>
      <c r="X16" s="225" t="s">
        <v>28</v>
      </c>
      <c r="Y16" s="226"/>
      <c r="Z16" s="225" t="s">
        <v>29</v>
      </c>
      <c r="AA16" s="226"/>
      <c r="AB16" s="56">
        <v>2024</v>
      </c>
      <c r="AC16" s="222">
        <v>2025</v>
      </c>
      <c r="AD16" s="223"/>
      <c r="AE16" s="222">
        <v>2026</v>
      </c>
      <c r="AF16" s="223"/>
      <c r="AG16" s="222">
        <v>2027</v>
      </c>
      <c r="AH16" s="223"/>
      <c r="AI16" s="222">
        <v>2028</v>
      </c>
      <c r="AJ16" s="222"/>
    </row>
    <row r="17" spans="1:36" s="4" customFormat="1" ht="32.25" customHeight="1" x14ac:dyDescent="0.2">
      <c r="B17" s="227"/>
      <c r="C17" s="229"/>
      <c r="D17" s="54" t="s">
        <v>13</v>
      </c>
      <c r="E17" s="69" t="s">
        <v>15</v>
      </c>
      <c r="F17" s="54" t="s">
        <v>13</v>
      </c>
      <c r="G17" s="69" t="s">
        <v>15</v>
      </c>
      <c r="H17" s="54" t="s">
        <v>13</v>
      </c>
      <c r="I17" s="69" t="s">
        <v>15</v>
      </c>
      <c r="J17" s="54" t="s">
        <v>13</v>
      </c>
      <c r="K17" s="69" t="s">
        <v>15</v>
      </c>
      <c r="L17" s="54" t="s">
        <v>13</v>
      </c>
      <c r="M17" s="69" t="s">
        <v>15</v>
      </c>
      <c r="N17" s="54" t="s">
        <v>13</v>
      </c>
      <c r="O17" s="59" t="s">
        <v>15</v>
      </c>
      <c r="P17" s="54" t="s">
        <v>13</v>
      </c>
      <c r="Q17" s="69" t="s">
        <v>15</v>
      </c>
      <c r="R17" s="54" t="s">
        <v>13</v>
      </c>
      <c r="S17" s="69" t="s">
        <v>15</v>
      </c>
      <c r="T17" s="54" t="s">
        <v>13</v>
      </c>
      <c r="U17" s="69" t="s">
        <v>15</v>
      </c>
      <c r="V17" s="54" t="s">
        <v>13</v>
      </c>
      <c r="W17" s="69" t="s">
        <v>15</v>
      </c>
      <c r="X17" s="54" t="s">
        <v>13</v>
      </c>
      <c r="Y17" s="69" t="s">
        <v>15</v>
      </c>
      <c r="Z17" s="54" t="s">
        <v>13</v>
      </c>
      <c r="AA17" s="69" t="s">
        <v>15</v>
      </c>
      <c r="AB17" s="69" t="s">
        <v>18</v>
      </c>
      <c r="AC17" s="54" t="s">
        <v>38</v>
      </c>
      <c r="AD17" s="69" t="s">
        <v>18</v>
      </c>
      <c r="AE17" s="54" t="s">
        <v>38</v>
      </c>
      <c r="AF17" s="69" t="s">
        <v>18</v>
      </c>
      <c r="AG17" s="54" t="s">
        <v>38</v>
      </c>
      <c r="AH17" s="69" t="s">
        <v>18</v>
      </c>
      <c r="AI17" s="54" t="s">
        <v>38</v>
      </c>
      <c r="AJ17" s="54" t="s">
        <v>18</v>
      </c>
    </row>
    <row r="18" spans="1:36" x14ac:dyDescent="0.2">
      <c r="A18" s="14"/>
      <c r="B18" s="34" t="s">
        <v>30</v>
      </c>
      <c r="C18" s="62"/>
      <c r="D18" s="154"/>
      <c r="E18" s="62">
        <f t="shared" ref="E18:E26" si="0">$C18*D18</f>
        <v>0</v>
      </c>
      <c r="F18" s="154">
        <v>0</v>
      </c>
      <c r="G18" s="62">
        <f>$C18*F18</f>
        <v>0</v>
      </c>
      <c r="H18" s="154">
        <v>0</v>
      </c>
      <c r="I18" s="62">
        <f t="shared" ref="I18:I26" si="1">$C18*H18</f>
        <v>0</v>
      </c>
      <c r="J18" s="154">
        <v>0</v>
      </c>
      <c r="K18" s="62">
        <f t="shared" ref="K18:K26" si="2">$C18*J18</f>
        <v>0</v>
      </c>
      <c r="L18" s="154">
        <v>0</v>
      </c>
      <c r="M18" s="62">
        <f t="shared" ref="M18:M26" si="3">$C18*L18</f>
        <v>0</v>
      </c>
      <c r="N18" s="154">
        <v>0</v>
      </c>
      <c r="O18" s="62">
        <f t="shared" ref="O18:O26" si="4">$C18*N18</f>
        <v>0</v>
      </c>
      <c r="P18" s="154">
        <v>0</v>
      </c>
      <c r="Q18" s="62">
        <f t="shared" ref="Q18:Q26" si="5">$C18*P18</f>
        <v>0</v>
      </c>
      <c r="R18" s="154">
        <v>0</v>
      </c>
      <c r="S18" s="62">
        <f t="shared" ref="S18:S26" si="6">$C18*R18</f>
        <v>0</v>
      </c>
      <c r="T18" s="154">
        <v>0</v>
      </c>
      <c r="U18" s="62">
        <f t="shared" ref="U18:U26" si="7">$C18*T18</f>
        <v>0</v>
      </c>
      <c r="V18" s="154">
        <v>0</v>
      </c>
      <c r="W18" s="62">
        <f t="shared" ref="W18:W26" si="8">$C18*V18</f>
        <v>0</v>
      </c>
      <c r="X18" s="154">
        <v>0</v>
      </c>
      <c r="Y18" s="62">
        <f t="shared" ref="Y18:Y26" si="9">$C18*X18</f>
        <v>0</v>
      </c>
      <c r="Z18" s="154">
        <v>0</v>
      </c>
      <c r="AA18" s="62">
        <f t="shared" ref="AA18:AA26" si="10">$C18*Z18</f>
        <v>0</v>
      </c>
      <c r="AB18" s="42">
        <f t="shared" ref="AB18:AB26" si="11">SUM(E18,G18,I18,K18,M18,O18,Q18,S18,U18,W18,Y18,AA18)</f>
        <v>0</v>
      </c>
      <c r="AC18" s="157">
        <v>0.04</v>
      </c>
      <c r="AD18" s="32">
        <f>AB18*(1+AC18)</f>
        <v>0</v>
      </c>
      <c r="AE18" s="157">
        <v>0.04</v>
      </c>
      <c r="AF18" s="32">
        <f>AD18*(1+AE18)</f>
        <v>0</v>
      </c>
      <c r="AG18" s="160">
        <v>0.04</v>
      </c>
      <c r="AH18" s="161">
        <f>AF18*(1+AG18)</f>
        <v>0</v>
      </c>
      <c r="AI18" s="157">
        <v>0.04</v>
      </c>
      <c r="AJ18" s="25">
        <f>AH18*(1+AI18)</f>
        <v>0</v>
      </c>
    </row>
    <row r="19" spans="1:36" x14ac:dyDescent="0.2">
      <c r="A19" s="14"/>
      <c r="B19" s="35" t="s">
        <v>31</v>
      </c>
      <c r="C19" s="63"/>
      <c r="D19" s="155"/>
      <c r="E19" s="63">
        <f t="shared" si="0"/>
        <v>0</v>
      </c>
      <c r="F19" s="155">
        <v>0</v>
      </c>
      <c r="G19" s="63">
        <f t="shared" ref="G19:G26" si="12">$C19*F19</f>
        <v>0</v>
      </c>
      <c r="H19" s="155">
        <v>0</v>
      </c>
      <c r="I19" s="63">
        <f t="shared" si="1"/>
        <v>0</v>
      </c>
      <c r="J19" s="155">
        <v>0</v>
      </c>
      <c r="K19" s="63">
        <f t="shared" si="2"/>
        <v>0</v>
      </c>
      <c r="L19" s="155">
        <v>0</v>
      </c>
      <c r="M19" s="63">
        <f t="shared" si="3"/>
        <v>0</v>
      </c>
      <c r="N19" s="155">
        <v>0</v>
      </c>
      <c r="O19" s="63">
        <f t="shared" si="4"/>
        <v>0</v>
      </c>
      <c r="P19" s="155">
        <v>0</v>
      </c>
      <c r="Q19" s="63">
        <f t="shared" si="5"/>
        <v>0</v>
      </c>
      <c r="R19" s="155">
        <v>0</v>
      </c>
      <c r="S19" s="63">
        <f t="shared" si="6"/>
        <v>0</v>
      </c>
      <c r="T19" s="155">
        <v>0</v>
      </c>
      <c r="U19" s="63">
        <f t="shared" si="7"/>
        <v>0</v>
      </c>
      <c r="V19" s="155">
        <v>0</v>
      </c>
      <c r="W19" s="63">
        <f t="shared" si="8"/>
        <v>0</v>
      </c>
      <c r="X19" s="155">
        <v>0</v>
      </c>
      <c r="Y19" s="63">
        <f t="shared" si="9"/>
        <v>0</v>
      </c>
      <c r="Z19" s="155">
        <v>0</v>
      </c>
      <c r="AA19" s="63">
        <f t="shared" si="10"/>
        <v>0</v>
      </c>
      <c r="AB19" s="43">
        <f t="shared" si="11"/>
        <v>0</v>
      </c>
      <c r="AC19" s="158">
        <v>0.04</v>
      </c>
      <c r="AD19" s="33">
        <f t="shared" ref="AD19:AD26" si="13">AB19*(1+AC19)</f>
        <v>0</v>
      </c>
      <c r="AE19" s="158">
        <v>0.04</v>
      </c>
      <c r="AF19" s="33">
        <f t="shared" ref="AF19:AF26" si="14">AD19*(1+AE19)</f>
        <v>0</v>
      </c>
      <c r="AG19" s="158">
        <v>0.04</v>
      </c>
      <c r="AH19" s="33">
        <f t="shared" ref="AH19:AH26" si="15">AF19*(1+AG19)</f>
        <v>0</v>
      </c>
      <c r="AI19" s="158">
        <v>0.04</v>
      </c>
      <c r="AJ19" s="26">
        <f t="shared" ref="AJ19:AJ26" si="16">AH19*(1+AI19)</f>
        <v>0</v>
      </c>
    </row>
    <row r="20" spans="1:36" x14ac:dyDescent="0.2">
      <c r="A20" s="14"/>
      <c r="B20" s="34" t="s">
        <v>32</v>
      </c>
      <c r="C20" s="62"/>
      <c r="D20" s="154"/>
      <c r="E20" s="62">
        <f t="shared" si="0"/>
        <v>0</v>
      </c>
      <c r="F20" s="154">
        <v>0</v>
      </c>
      <c r="G20" s="62">
        <f t="shared" si="12"/>
        <v>0</v>
      </c>
      <c r="H20" s="154">
        <v>0</v>
      </c>
      <c r="I20" s="62">
        <f t="shared" si="1"/>
        <v>0</v>
      </c>
      <c r="J20" s="154">
        <v>0</v>
      </c>
      <c r="K20" s="62">
        <f t="shared" si="2"/>
        <v>0</v>
      </c>
      <c r="L20" s="154">
        <v>0</v>
      </c>
      <c r="M20" s="62">
        <f t="shared" si="3"/>
        <v>0</v>
      </c>
      <c r="N20" s="154">
        <v>0</v>
      </c>
      <c r="O20" s="62">
        <f t="shared" si="4"/>
        <v>0</v>
      </c>
      <c r="P20" s="154">
        <v>0</v>
      </c>
      <c r="Q20" s="62">
        <f t="shared" si="5"/>
        <v>0</v>
      </c>
      <c r="R20" s="154">
        <v>0</v>
      </c>
      <c r="S20" s="62">
        <f t="shared" si="6"/>
        <v>0</v>
      </c>
      <c r="T20" s="154">
        <v>0</v>
      </c>
      <c r="U20" s="62">
        <f t="shared" si="7"/>
        <v>0</v>
      </c>
      <c r="V20" s="154">
        <v>0</v>
      </c>
      <c r="W20" s="62">
        <f t="shared" si="8"/>
        <v>0</v>
      </c>
      <c r="X20" s="154">
        <v>0</v>
      </c>
      <c r="Y20" s="62">
        <f t="shared" si="9"/>
        <v>0</v>
      </c>
      <c r="Z20" s="154">
        <v>0</v>
      </c>
      <c r="AA20" s="62">
        <f t="shared" si="10"/>
        <v>0</v>
      </c>
      <c r="AB20" s="42">
        <f t="shared" si="11"/>
        <v>0</v>
      </c>
      <c r="AC20" s="157">
        <v>0.04</v>
      </c>
      <c r="AD20" s="32">
        <f t="shared" si="13"/>
        <v>0</v>
      </c>
      <c r="AE20" s="157">
        <v>0.04</v>
      </c>
      <c r="AF20" s="32">
        <f t="shared" si="14"/>
        <v>0</v>
      </c>
      <c r="AG20" s="157">
        <v>0.04</v>
      </c>
      <c r="AH20" s="32">
        <f t="shared" si="15"/>
        <v>0</v>
      </c>
      <c r="AI20" s="157">
        <v>0.04</v>
      </c>
      <c r="AJ20" s="25">
        <f t="shared" si="16"/>
        <v>0</v>
      </c>
    </row>
    <row r="21" spans="1:36" x14ac:dyDescent="0.2">
      <c r="A21" s="14"/>
      <c r="B21" s="35" t="s">
        <v>126</v>
      </c>
      <c r="C21" s="63"/>
      <c r="D21" s="155"/>
      <c r="E21" s="63">
        <f t="shared" si="0"/>
        <v>0</v>
      </c>
      <c r="F21" s="155">
        <v>0</v>
      </c>
      <c r="G21" s="63">
        <f t="shared" si="12"/>
        <v>0</v>
      </c>
      <c r="H21" s="155">
        <v>0</v>
      </c>
      <c r="I21" s="63">
        <f t="shared" si="1"/>
        <v>0</v>
      </c>
      <c r="J21" s="155">
        <v>0</v>
      </c>
      <c r="K21" s="63">
        <f t="shared" si="2"/>
        <v>0</v>
      </c>
      <c r="L21" s="155">
        <v>0</v>
      </c>
      <c r="M21" s="63">
        <f t="shared" si="3"/>
        <v>0</v>
      </c>
      <c r="N21" s="155">
        <v>0</v>
      </c>
      <c r="O21" s="63">
        <f t="shared" si="4"/>
        <v>0</v>
      </c>
      <c r="P21" s="155">
        <v>0</v>
      </c>
      <c r="Q21" s="63">
        <f t="shared" si="5"/>
        <v>0</v>
      </c>
      <c r="R21" s="155">
        <v>0</v>
      </c>
      <c r="S21" s="63">
        <f t="shared" si="6"/>
        <v>0</v>
      </c>
      <c r="T21" s="155">
        <v>0</v>
      </c>
      <c r="U21" s="63">
        <f t="shared" si="7"/>
        <v>0</v>
      </c>
      <c r="V21" s="155">
        <v>0</v>
      </c>
      <c r="W21" s="63">
        <f t="shared" si="8"/>
        <v>0</v>
      </c>
      <c r="X21" s="155">
        <v>0</v>
      </c>
      <c r="Y21" s="63">
        <f t="shared" si="9"/>
        <v>0</v>
      </c>
      <c r="Z21" s="155">
        <v>0</v>
      </c>
      <c r="AA21" s="63">
        <f t="shared" si="10"/>
        <v>0</v>
      </c>
      <c r="AB21" s="43">
        <f t="shared" si="11"/>
        <v>0</v>
      </c>
      <c r="AC21" s="158">
        <v>0.04</v>
      </c>
      <c r="AD21" s="33">
        <f t="shared" si="13"/>
        <v>0</v>
      </c>
      <c r="AE21" s="158">
        <v>0.04</v>
      </c>
      <c r="AF21" s="33">
        <f t="shared" si="14"/>
        <v>0</v>
      </c>
      <c r="AG21" s="158">
        <v>0.04</v>
      </c>
      <c r="AH21" s="33">
        <f t="shared" si="15"/>
        <v>0</v>
      </c>
      <c r="AI21" s="158">
        <v>0.04</v>
      </c>
      <c r="AJ21" s="26">
        <f t="shared" si="16"/>
        <v>0</v>
      </c>
    </row>
    <row r="22" spans="1:36" x14ac:dyDescent="0.2">
      <c r="A22" s="14"/>
      <c r="B22" s="34" t="s">
        <v>33</v>
      </c>
      <c r="C22" s="62"/>
      <c r="D22" s="154"/>
      <c r="E22" s="62">
        <f t="shared" si="0"/>
        <v>0</v>
      </c>
      <c r="F22" s="154">
        <v>0</v>
      </c>
      <c r="G22" s="62">
        <f t="shared" si="12"/>
        <v>0</v>
      </c>
      <c r="H22" s="154">
        <v>0</v>
      </c>
      <c r="I22" s="62">
        <f t="shared" si="1"/>
        <v>0</v>
      </c>
      <c r="J22" s="154">
        <v>0</v>
      </c>
      <c r="K22" s="62">
        <f t="shared" si="2"/>
        <v>0</v>
      </c>
      <c r="L22" s="154">
        <v>0</v>
      </c>
      <c r="M22" s="62">
        <f t="shared" si="3"/>
        <v>0</v>
      </c>
      <c r="N22" s="154">
        <v>0</v>
      </c>
      <c r="O22" s="62">
        <f t="shared" si="4"/>
        <v>0</v>
      </c>
      <c r="P22" s="154">
        <v>0</v>
      </c>
      <c r="Q22" s="62">
        <f t="shared" si="5"/>
        <v>0</v>
      </c>
      <c r="R22" s="154">
        <v>0</v>
      </c>
      <c r="S22" s="62">
        <f t="shared" si="6"/>
        <v>0</v>
      </c>
      <c r="T22" s="154">
        <v>0</v>
      </c>
      <c r="U22" s="62">
        <f t="shared" si="7"/>
        <v>0</v>
      </c>
      <c r="V22" s="154">
        <v>0</v>
      </c>
      <c r="W22" s="62">
        <f t="shared" si="8"/>
        <v>0</v>
      </c>
      <c r="X22" s="154">
        <v>0</v>
      </c>
      <c r="Y22" s="62">
        <f t="shared" si="9"/>
        <v>0</v>
      </c>
      <c r="Z22" s="154">
        <v>0</v>
      </c>
      <c r="AA22" s="62">
        <f t="shared" si="10"/>
        <v>0</v>
      </c>
      <c r="AB22" s="42">
        <f t="shared" si="11"/>
        <v>0</v>
      </c>
      <c r="AC22" s="157">
        <v>0.04</v>
      </c>
      <c r="AD22" s="32">
        <f t="shared" si="13"/>
        <v>0</v>
      </c>
      <c r="AE22" s="157">
        <v>0.04</v>
      </c>
      <c r="AF22" s="32">
        <f t="shared" si="14"/>
        <v>0</v>
      </c>
      <c r="AG22" s="157">
        <v>0.04</v>
      </c>
      <c r="AH22" s="32">
        <f t="shared" si="15"/>
        <v>0</v>
      </c>
      <c r="AI22" s="157">
        <v>0.04</v>
      </c>
      <c r="AJ22" s="25">
        <f t="shared" si="16"/>
        <v>0</v>
      </c>
    </row>
    <row r="23" spans="1:36" x14ac:dyDescent="0.2">
      <c r="A23" s="14"/>
      <c r="B23" s="35" t="s">
        <v>34</v>
      </c>
      <c r="C23" s="63"/>
      <c r="D23" s="155"/>
      <c r="E23" s="63">
        <f t="shared" si="0"/>
        <v>0</v>
      </c>
      <c r="F23" s="155">
        <v>0</v>
      </c>
      <c r="G23" s="63">
        <f t="shared" si="12"/>
        <v>0</v>
      </c>
      <c r="H23" s="155">
        <v>0</v>
      </c>
      <c r="I23" s="63">
        <f t="shared" si="1"/>
        <v>0</v>
      </c>
      <c r="J23" s="155">
        <v>0</v>
      </c>
      <c r="K23" s="63">
        <f t="shared" si="2"/>
        <v>0</v>
      </c>
      <c r="L23" s="155">
        <v>0</v>
      </c>
      <c r="M23" s="63">
        <f t="shared" si="3"/>
        <v>0</v>
      </c>
      <c r="N23" s="155">
        <v>0</v>
      </c>
      <c r="O23" s="63">
        <f t="shared" si="4"/>
        <v>0</v>
      </c>
      <c r="P23" s="155">
        <v>0</v>
      </c>
      <c r="Q23" s="63">
        <f t="shared" si="5"/>
        <v>0</v>
      </c>
      <c r="R23" s="155">
        <v>0</v>
      </c>
      <c r="S23" s="63">
        <f t="shared" si="6"/>
        <v>0</v>
      </c>
      <c r="T23" s="155">
        <v>0</v>
      </c>
      <c r="U23" s="63">
        <f t="shared" si="7"/>
        <v>0</v>
      </c>
      <c r="V23" s="155">
        <v>0</v>
      </c>
      <c r="W23" s="63">
        <f t="shared" si="8"/>
        <v>0</v>
      </c>
      <c r="X23" s="155">
        <v>0</v>
      </c>
      <c r="Y23" s="63">
        <f t="shared" si="9"/>
        <v>0</v>
      </c>
      <c r="Z23" s="155">
        <v>0</v>
      </c>
      <c r="AA23" s="63">
        <f t="shared" si="10"/>
        <v>0</v>
      </c>
      <c r="AB23" s="43">
        <f t="shared" si="11"/>
        <v>0</v>
      </c>
      <c r="AC23" s="158">
        <v>0.04</v>
      </c>
      <c r="AD23" s="33">
        <f t="shared" si="13"/>
        <v>0</v>
      </c>
      <c r="AE23" s="158">
        <v>0.04</v>
      </c>
      <c r="AF23" s="33">
        <f t="shared" si="14"/>
        <v>0</v>
      </c>
      <c r="AG23" s="158">
        <v>0.04</v>
      </c>
      <c r="AH23" s="33">
        <f t="shared" si="15"/>
        <v>0</v>
      </c>
      <c r="AI23" s="158">
        <v>0.04</v>
      </c>
      <c r="AJ23" s="26">
        <f t="shared" si="16"/>
        <v>0</v>
      </c>
    </row>
    <row r="24" spans="1:36" x14ac:dyDescent="0.2">
      <c r="A24" s="14"/>
      <c r="B24" s="34" t="s">
        <v>35</v>
      </c>
      <c r="C24" s="62"/>
      <c r="D24" s="154"/>
      <c r="E24" s="62">
        <f t="shared" si="0"/>
        <v>0</v>
      </c>
      <c r="F24" s="154">
        <v>0</v>
      </c>
      <c r="G24" s="62">
        <f t="shared" si="12"/>
        <v>0</v>
      </c>
      <c r="H24" s="154">
        <v>0</v>
      </c>
      <c r="I24" s="62">
        <f t="shared" si="1"/>
        <v>0</v>
      </c>
      <c r="J24" s="154">
        <v>0</v>
      </c>
      <c r="K24" s="62">
        <f t="shared" si="2"/>
        <v>0</v>
      </c>
      <c r="L24" s="154">
        <v>0</v>
      </c>
      <c r="M24" s="62">
        <f t="shared" si="3"/>
        <v>0</v>
      </c>
      <c r="N24" s="154">
        <v>0</v>
      </c>
      <c r="O24" s="62">
        <f t="shared" si="4"/>
        <v>0</v>
      </c>
      <c r="P24" s="154">
        <v>0</v>
      </c>
      <c r="Q24" s="62">
        <f t="shared" si="5"/>
        <v>0</v>
      </c>
      <c r="R24" s="154">
        <v>0</v>
      </c>
      <c r="S24" s="62">
        <f t="shared" si="6"/>
        <v>0</v>
      </c>
      <c r="T24" s="154">
        <v>0</v>
      </c>
      <c r="U24" s="62">
        <f t="shared" si="7"/>
        <v>0</v>
      </c>
      <c r="V24" s="154">
        <v>0</v>
      </c>
      <c r="W24" s="62">
        <f t="shared" si="8"/>
        <v>0</v>
      </c>
      <c r="X24" s="154">
        <v>0</v>
      </c>
      <c r="Y24" s="62">
        <f t="shared" si="9"/>
        <v>0</v>
      </c>
      <c r="Z24" s="154">
        <v>0</v>
      </c>
      <c r="AA24" s="62">
        <f t="shared" si="10"/>
        <v>0</v>
      </c>
      <c r="AB24" s="42">
        <f t="shared" si="11"/>
        <v>0</v>
      </c>
      <c r="AC24" s="157">
        <v>0.04</v>
      </c>
      <c r="AD24" s="32">
        <f t="shared" si="13"/>
        <v>0</v>
      </c>
      <c r="AE24" s="157">
        <v>0.04</v>
      </c>
      <c r="AF24" s="32">
        <f t="shared" si="14"/>
        <v>0</v>
      </c>
      <c r="AG24" s="157">
        <v>0.04</v>
      </c>
      <c r="AH24" s="32">
        <f t="shared" si="15"/>
        <v>0</v>
      </c>
      <c r="AI24" s="157">
        <v>0.04</v>
      </c>
      <c r="AJ24" s="25">
        <f t="shared" si="16"/>
        <v>0</v>
      </c>
    </row>
    <row r="25" spans="1:36" x14ac:dyDescent="0.2">
      <c r="A25" s="14"/>
      <c r="B25" s="35" t="s">
        <v>36</v>
      </c>
      <c r="C25" s="63"/>
      <c r="D25" s="155"/>
      <c r="E25" s="63">
        <f t="shared" si="0"/>
        <v>0</v>
      </c>
      <c r="F25" s="155">
        <v>0</v>
      </c>
      <c r="G25" s="63">
        <f t="shared" si="12"/>
        <v>0</v>
      </c>
      <c r="H25" s="155">
        <v>0</v>
      </c>
      <c r="I25" s="63">
        <f t="shared" si="1"/>
        <v>0</v>
      </c>
      <c r="J25" s="155">
        <v>0</v>
      </c>
      <c r="K25" s="63">
        <f t="shared" si="2"/>
        <v>0</v>
      </c>
      <c r="L25" s="155">
        <v>0</v>
      </c>
      <c r="M25" s="63">
        <f t="shared" si="3"/>
        <v>0</v>
      </c>
      <c r="N25" s="155">
        <v>0</v>
      </c>
      <c r="O25" s="63">
        <f t="shared" si="4"/>
        <v>0</v>
      </c>
      <c r="P25" s="155">
        <v>0</v>
      </c>
      <c r="Q25" s="63">
        <f t="shared" si="5"/>
        <v>0</v>
      </c>
      <c r="R25" s="155">
        <v>0</v>
      </c>
      <c r="S25" s="63">
        <f t="shared" si="6"/>
        <v>0</v>
      </c>
      <c r="T25" s="155">
        <v>0</v>
      </c>
      <c r="U25" s="63">
        <f t="shared" si="7"/>
        <v>0</v>
      </c>
      <c r="V25" s="155">
        <v>0</v>
      </c>
      <c r="W25" s="63">
        <f t="shared" si="8"/>
        <v>0</v>
      </c>
      <c r="X25" s="155">
        <v>0</v>
      </c>
      <c r="Y25" s="63">
        <f t="shared" si="9"/>
        <v>0</v>
      </c>
      <c r="Z25" s="155">
        <v>0</v>
      </c>
      <c r="AA25" s="63">
        <f t="shared" si="10"/>
        <v>0</v>
      </c>
      <c r="AB25" s="43">
        <f t="shared" si="11"/>
        <v>0</v>
      </c>
      <c r="AC25" s="158">
        <v>0.04</v>
      </c>
      <c r="AD25" s="33">
        <f t="shared" si="13"/>
        <v>0</v>
      </c>
      <c r="AE25" s="158">
        <v>0.04</v>
      </c>
      <c r="AF25" s="33">
        <f t="shared" si="14"/>
        <v>0</v>
      </c>
      <c r="AG25" s="158">
        <v>0.04</v>
      </c>
      <c r="AH25" s="33">
        <f t="shared" si="15"/>
        <v>0</v>
      </c>
      <c r="AI25" s="158">
        <v>0.04</v>
      </c>
      <c r="AJ25" s="26">
        <f t="shared" si="16"/>
        <v>0</v>
      </c>
    </row>
    <row r="26" spans="1:36" x14ac:dyDescent="0.2">
      <c r="A26" s="14"/>
      <c r="B26" s="121" t="s">
        <v>37</v>
      </c>
      <c r="C26" s="122"/>
      <c r="D26" s="156"/>
      <c r="E26" s="122">
        <f t="shared" si="0"/>
        <v>0</v>
      </c>
      <c r="F26" s="156">
        <v>0</v>
      </c>
      <c r="G26" s="122">
        <f t="shared" si="12"/>
        <v>0</v>
      </c>
      <c r="H26" s="156">
        <v>0</v>
      </c>
      <c r="I26" s="122">
        <f t="shared" si="1"/>
        <v>0</v>
      </c>
      <c r="J26" s="156">
        <v>0</v>
      </c>
      <c r="K26" s="122">
        <f t="shared" si="2"/>
        <v>0</v>
      </c>
      <c r="L26" s="156">
        <v>0</v>
      </c>
      <c r="M26" s="122">
        <f t="shared" si="3"/>
        <v>0</v>
      </c>
      <c r="N26" s="156">
        <v>0</v>
      </c>
      <c r="O26" s="122">
        <f t="shared" si="4"/>
        <v>0</v>
      </c>
      <c r="P26" s="156">
        <v>0</v>
      </c>
      <c r="Q26" s="122">
        <f t="shared" si="5"/>
        <v>0</v>
      </c>
      <c r="R26" s="156">
        <v>0</v>
      </c>
      <c r="S26" s="122">
        <f t="shared" si="6"/>
        <v>0</v>
      </c>
      <c r="T26" s="156">
        <v>0</v>
      </c>
      <c r="U26" s="122">
        <f t="shared" si="7"/>
        <v>0</v>
      </c>
      <c r="V26" s="156">
        <v>0</v>
      </c>
      <c r="W26" s="122">
        <f t="shared" si="8"/>
        <v>0</v>
      </c>
      <c r="X26" s="156">
        <v>0</v>
      </c>
      <c r="Y26" s="122">
        <f t="shared" si="9"/>
        <v>0</v>
      </c>
      <c r="Z26" s="156">
        <v>0</v>
      </c>
      <c r="AA26" s="122">
        <f t="shared" si="10"/>
        <v>0</v>
      </c>
      <c r="AB26" s="123">
        <f t="shared" si="11"/>
        <v>0</v>
      </c>
      <c r="AC26" s="159">
        <v>0.04</v>
      </c>
      <c r="AD26" s="124">
        <f t="shared" si="13"/>
        <v>0</v>
      </c>
      <c r="AE26" s="159">
        <v>0.04</v>
      </c>
      <c r="AF26" s="124">
        <f t="shared" si="14"/>
        <v>0</v>
      </c>
      <c r="AG26" s="159">
        <v>0.04</v>
      </c>
      <c r="AH26" s="124">
        <f t="shared" si="15"/>
        <v>0</v>
      </c>
      <c r="AI26" s="159">
        <v>0.04</v>
      </c>
      <c r="AJ26" s="27">
        <f t="shared" si="16"/>
        <v>0</v>
      </c>
    </row>
    <row r="28" spans="1:36" x14ac:dyDescent="0.2">
      <c r="B28" s="65" t="s">
        <v>18</v>
      </c>
      <c r="C28" s="145"/>
      <c r="D28" s="21"/>
      <c r="E28" s="19">
        <f>SUM(E18:E26)</f>
        <v>0</v>
      </c>
      <c r="F28" s="146"/>
      <c r="G28" s="19">
        <f t="shared" ref="G28:AJ28" si="17">SUM(G18:G26)</f>
        <v>0</v>
      </c>
      <c r="H28" s="146"/>
      <c r="I28" s="19">
        <f t="shared" si="17"/>
        <v>0</v>
      </c>
      <c r="J28" s="146"/>
      <c r="K28" s="67">
        <f t="shared" si="17"/>
        <v>0</v>
      </c>
      <c r="L28" s="22"/>
      <c r="M28" s="67">
        <f t="shared" si="17"/>
        <v>0</v>
      </c>
      <c r="N28" s="22"/>
      <c r="O28" s="67">
        <f t="shared" si="17"/>
        <v>0</v>
      </c>
      <c r="P28" s="22"/>
      <c r="Q28" s="19">
        <f t="shared" si="17"/>
        <v>0</v>
      </c>
      <c r="R28" s="146"/>
      <c r="S28" s="19">
        <f t="shared" si="17"/>
        <v>0</v>
      </c>
      <c r="T28" s="146"/>
      <c r="U28" s="67">
        <f t="shared" si="17"/>
        <v>0</v>
      </c>
      <c r="V28" s="22"/>
      <c r="W28" s="67">
        <f t="shared" si="17"/>
        <v>0</v>
      </c>
      <c r="X28" s="22"/>
      <c r="Y28" s="19">
        <f t="shared" si="17"/>
        <v>0</v>
      </c>
      <c r="Z28" s="146"/>
      <c r="AA28" s="67">
        <f t="shared" si="17"/>
        <v>0</v>
      </c>
      <c r="AB28" s="153">
        <f t="shared" si="17"/>
        <v>0</v>
      </c>
      <c r="AC28" s="22"/>
      <c r="AD28" s="67">
        <f t="shared" si="17"/>
        <v>0</v>
      </c>
      <c r="AE28" s="22"/>
      <c r="AF28" s="67">
        <f t="shared" si="17"/>
        <v>0</v>
      </c>
      <c r="AG28" s="22"/>
      <c r="AH28" s="19">
        <f t="shared" si="17"/>
        <v>0</v>
      </c>
      <c r="AI28" s="146"/>
      <c r="AJ28" s="19">
        <f t="shared" si="17"/>
        <v>0</v>
      </c>
    </row>
    <row r="30" spans="1:36" ht="19" x14ac:dyDescent="0.25">
      <c r="B30" s="227" t="s">
        <v>40</v>
      </c>
      <c r="C30" s="224">
        <v>2024</v>
      </c>
      <c r="D30" s="222"/>
      <c r="E30" s="222"/>
      <c r="F30" s="222"/>
      <c r="G30" s="222"/>
      <c r="H30" s="222"/>
      <c r="I30" s="222"/>
      <c r="J30" s="222"/>
      <c r="K30" s="222"/>
      <c r="L30" s="222"/>
      <c r="M30" s="222"/>
      <c r="N30" s="222"/>
      <c r="O30" s="223"/>
      <c r="P30" s="224">
        <v>2025</v>
      </c>
      <c r="Q30" s="223"/>
      <c r="R30" s="224">
        <v>2026</v>
      </c>
      <c r="S30" s="223"/>
      <c r="T30" s="224">
        <v>2027</v>
      </c>
      <c r="U30" s="223"/>
      <c r="V30" s="222">
        <v>2028</v>
      </c>
      <c r="W30" s="222"/>
    </row>
    <row r="31" spans="1:36" ht="17" x14ac:dyDescent="0.2">
      <c r="B31" s="227"/>
      <c r="C31" s="70" t="s">
        <v>14</v>
      </c>
      <c r="D31" s="71" t="s">
        <v>17</v>
      </c>
      <c r="E31" s="70" t="s">
        <v>20</v>
      </c>
      <c r="F31" s="70" t="s">
        <v>21</v>
      </c>
      <c r="G31" s="70" t="s">
        <v>22</v>
      </c>
      <c r="H31" s="70" t="s">
        <v>23</v>
      </c>
      <c r="I31" s="70" t="s">
        <v>24</v>
      </c>
      <c r="J31" s="70" t="s">
        <v>25</v>
      </c>
      <c r="K31" s="70" t="s">
        <v>26</v>
      </c>
      <c r="L31" s="70" t="s">
        <v>27</v>
      </c>
      <c r="M31" s="73" t="s">
        <v>28</v>
      </c>
      <c r="N31" s="73" t="s">
        <v>29</v>
      </c>
      <c r="O31" s="72" t="s">
        <v>18</v>
      </c>
      <c r="P31" s="54" t="s">
        <v>38</v>
      </c>
      <c r="Q31" s="59" t="s">
        <v>18</v>
      </c>
      <c r="R31" s="54" t="s">
        <v>38</v>
      </c>
      <c r="S31" s="59" t="s">
        <v>18</v>
      </c>
      <c r="T31" s="54" t="s">
        <v>38</v>
      </c>
      <c r="U31" s="59" t="s">
        <v>18</v>
      </c>
      <c r="V31" s="54" t="s">
        <v>38</v>
      </c>
      <c r="W31" s="54" t="s">
        <v>18</v>
      </c>
    </row>
    <row r="32" spans="1:36" x14ac:dyDescent="0.2">
      <c r="A32" s="14"/>
      <c r="B32" s="34" t="s">
        <v>41</v>
      </c>
      <c r="C32" s="74">
        <v>0</v>
      </c>
      <c r="D32" s="74">
        <v>0</v>
      </c>
      <c r="E32" s="74">
        <v>0</v>
      </c>
      <c r="F32" s="74">
        <v>0</v>
      </c>
      <c r="G32" s="74">
        <v>0</v>
      </c>
      <c r="H32" s="74">
        <v>0</v>
      </c>
      <c r="I32" s="74">
        <v>0</v>
      </c>
      <c r="J32" s="74">
        <v>0</v>
      </c>
      <c r="K32" s="74">
        <v>0</v>
      </c>
      <c r="L32" s="76">
        <v>0</v>
      </c>
      <c r="M32" s="76">
        <v>0</v>
      </c>
      <c r="N32" s="76">
        <v>0</v>
      </c>
      <c r="O32" s="75">
        <f>SUM(C32:N32)</f>
        <v>0</v>
      </c>
      <c r="P32" s="157">
        <v>0.04</v>
      </c>
      <c r="Q32" s="32">
        <f>O32*(1+P32)</f>
        <v>0</v>
      </c>
      <c r="R32" s="157">
        <v>0.04</v>
      </c>
      <c r="S32" s="32">
        <f>Q32*(1+R32)</f>
        <v>0</v>
      </c>
      <c r="T32" s="157">
        <v>0.04</v>
      </c>
      <c r="U32" s="32">
        <f>S32*(1+T32)</f>
        <v>0</v>
      </c>
      <c r="V32" s="157">
        <v>0.04</v>
      </c>
      <c r="W32" s="25">
        <f>U32*(1+V32)</f>
        <v>0</v>
      </c>
    </row>
    <row r="33" spans="1:24" x14ac:dyDescent="0.2">
      <c r="A33" s="14"/>
      <c r="B33" s="35" t="s">
        <v>42</v>
      </c>
      <c r="C33" s="61">
        <v>0</v>
      </c>
      <c r="D33" s="61">
        <v>0</v>
      </c>
      <c r="E33" s="61">
        <v>0</v>
      </c>
      <c r="F33" s="61">
        <v>0</v>
      </c>
      <c r="G33" s="61">
        <v>0</v>
      </c>
      <c r="H33" s="61">
        <v>0</v>
      </c>
      <c r="I33" s="61">
        <v>0</v>
      </c>
      <c r="J33" s="61">
        <v>0</v>
      </c>
      <c r="K33" s="61">
        <v>0</v>
      </c>
      <c r="L33" s="63">
        <v>0</v>
      </c>
      <c r="M33" s="63">
        <v>0</v>
      </c>
      <c r="N33" s="63">
        <v>0</v>
      </c>
      <c r="O33" s="33">
        <f t="shared" ref="O33:O40" si="18">SUM(C33:N33)</f>
        <v>0</v>
      </c>
      <c r="P33" s="158">
        <v>0.04</v>
      </c>
      <c r="Q33" s="33">
        <f t="shared" ref="Q33:Q40" si="19">O33*(1+P33)</f>
        <v>0</v>
      </c>
      <c r="R33" s="158">
        <v>0.04</v>
      </c>
      <c r="S33" s="33">
        <f t="shared" ref="S33:S40" si="20">Q33*(1+R33)</f>
        <v>0</v>
      </c>
      <c r="T33" s="158">
        <v>0.04</v>
      </c>
      <c r="U33" s="33">
        <f t="shared" ref="U33:U40" si="21">S33*(1+T33)</f>
        <v>0</v>
      </c>
      <c r="V33" s="158">
        <v>0.04</v>
      </c>
      <c r="W33" s="26">
        <f t="shared" ref="W33:W40" si="22">U33*(1+V33)</f>
        <v>0</v>
      </c>
    </row>
    <row r="34" spans="1:24" x14ac:dyDescent="0.2">
      <c r="A34" s="14"/>
      <c r="B34" s="34" t="s">
        <v>43</v>
      </c>
      <c r="C34" s="60">
        <v>0</v>
      </c>
      <c r="D34" s="60">
        <v>0</v>
      </c>
      <c r="E34" s="60">
        <v>0</v>
      </c>
      <c r="F34" s="60">
        <v>0</v>
      </c>
      <c r="G34" s="60">
        <v>0</v>
      </c>
      <c r="H34" s="60">
        <v>0</v>
      </c>
      <c r="I34" s="60">
        <v>0</v>
      </c>
      <c r="J34" s="60">
        <v>0</v>
      </c>
      <c r="K34" s="60">
        <v>0</v>
      </c>
      <c r="L34" s="62">
        <v>0</v>
      </c>
      <c r="M34" s="62">
        <v>0</v>
      </c>
      <c r="N34" s="62">
        <v>0</v>
      </c>
      <c r="O34" s="32">
        <f t="shared" si="18"/>
        <v>0</v>
      </c>
      <c r="P34" s="157">
        <v>0.04</v>
      </c>
      <c r="Q34" s="32">
        <f t="shared" si="19"/>
        <v>0</v>
      </c>
      <c r="R34" s="157">
        <v>0.04</v>
      </c>
      <c r="S34" s="32">
        <f t="shared" si="20"/>
        <v>0</v>
      </c>
      <c r="T34" s="157">
        <v>0.04</v>
      </c>
      <c r="U34" s="32">
        <f t="shared" si="21"/>
        <v>0</v>
      </c>
      <c r="V34" s="157">
        <v>0.04</v>
      </c>
      <c r="W34" s="25">
        <f t="shared" si="22"/>
        <v>0</v>
      </c>
    </row>
    <row r="35" spans="1:24" x14ac:dyDescent="0.2">
      <c r="A35" s="14"/>
      <c r="B35" s="35" t="s">
        <v>44</v>
      </c>
      <c r="C35" s="61">
        <v>0</v>
      </c>
      <c r="D35" s="61">
        <v>0</v>
      </c>
      <c r="E35" s="61">
        <v>0</v>
      </c>
      <c r="F35" s="61">
        <v>0</v>
      </c>
      <c r="G35" s="61">
        <v>0</v>
      </c>
      <c r="H35" s="61">
        <v>0</v>
      </c>
      <c r="I35" s="61">
        <v>0</v>
      </c>
      <c r="J35" s="61">
        <v>0</v>
      </c>
      <c r="K35" s="61">
        <v>0</v>
      </c>
      <c r="L35" s="63">
        <v>0</v>
      </c>
      <c r="M35" s="63">
        <v>0</v>
      </c>
      <c r="N35" s="63">
        <v>0</v>
      </c>
      <c r="O35" s="33">
        <f t="shared" si="18"/>
        <v>0</v>
      </c>
      <c r="P35" s="158">
        <v>0.04</v>
      </c>
      <c r="Q35" s="33">
        <f t="shared" si="19"/>
        <v>0</v>
      </c>
      <c r="R35" s="158">
        <v>0.04</v>
      </c>
      <c r="S35" s="33">
        <f t="shared" si="20"/>
        <v>0</v>
      </c>
      <c r="T35" s="158">
        <v>0.04</v>
      </c>
      <c r="U35" s="33">
        <f t="shared" si="21"/>
        <v>0</v>
      </c>
      <c r="V35" s="158">
        <v>0.04</v>
      </c>
      <c r="W35" s="26">
        <f t="shared" si="22"/>
        <v>0</v>
      </c>
    </row>
    <row r="36" spans="1:24" x14ac:dyDescent="0.2">
      <c r="A36" s="14"/>
      <c r="B36" s="34" t="s">
        <v>45</v>
      </c>
      <c r="C36" s="60">
        <v>0</v>
      </c>
      <c r="D36" s="60">
        <v>0</v>
      </c>
      <c r="E36" s="60">
        <v>0</v>
      </c>
      <c r="F36" s="60">
        <v>0</v>
      </c>
      <c r="G36" s="60">
        <v>0</v>
      </c>
      <c r="H36" s="60">
        <v>0</v>
      </c>
      <c r="I36" s="60">
        <v>0</v>
      </c>
      <c r="J36" s="60">
        <v>0</v>
      </c>
      <c r="K36" s="60">
        <v>0</v>
      </c>
      <c r="L36" s="62">
        <v>0</v>
      </c>
      <c r="M36" s="62">
        <v>0</v>
      </c>
      <c r="N36" s="62">
        <v>0</v>
      </c>
      <c r="O36" s="32">
        <f t="shared" si="18"/>
        <v>0</v>
      </c>
      <c r="P36" s="157">
        <v>0.04</v>
      </c>
      <c r="Q36" s="32">
        <f t="shared" si="19"/>
        <v>0</v>
      </c>
      <c r="R36" s="157">
        <v>0.04</v>
      </c>
      <c r="S36" s="32">
        <f t="shared" si="20"/>
        <v>0</v>
      </c>
      <c r="T36" s="157">
        <v>0.04</v>
      </c>
      <c r="U36" s="32">
        <f t="shared" si="21"/>
        <v>0</v>
      </c>
      <c r="V36" s="157">
        <v>0.04</v>
      </c>
      <c r="W36" s="25">
        <f t="shared" si="22"/>
        <v>0</v>
      </c>
    </row>
    <row r="37" spans="1:24" x14ac:dyDescent="0.2">
      <c r="A37" s="14"/>
      <c r="B37" s="35" t="s">
        <v>46</v>
      </c>
      <c r="C37" s="61">
        <v>0</v>
      </c>
      <c r="D37" s="61">
        <v>0</v>
      </c>
      <c r="E37" s="61">
        <v>0</v>
      </c>
      <c r="F37" s="61">
        <v>0</v>
      </c>
      <c r="G37" s="61">
        <v>0</v>
      </c>
      <c r="H37" s="61">
        <v>0</v>
      </c>
      <c r="I37" s="61">
        <v>0</v>
      </c>
      <c r="J37" s="61">
        <v>0</v>
      </c>
      <c r="K37" s="61">
        <v>0</v>
      </c>
      <c r="L37" s="63">
        <v>0</v>
      </c>
      <c r="M37" s="63">
        <v>0</v>
      </c>
      <c r="N37" s="63">
        <v>0</v>
      </c>
      <c r="O37" s="33">
        <f t="shared" si="18"/>
        <v>0</v>
      </c>
      <c r="P37" s="158">
        <v>0.04</v>
      </c>
      <c r="Q37" s="33">
        <f t="shared" si="19"/>
        <v>0</v>
      </c>
      <c r="R37" s="158">
        <v>0.04</v>
      </c>
      <c r="S37" s="33">
        <f t="shared" si="20"/>
        <v>0</v>
      </c>
      <c r="T37" s="158">
        <v>0.04</v>
      </c>
      <c r="U37" s="33">
        <f t="shared" si="21"/>
        <v>0</v>
      </c>
      <c r="V37" s="158">
        <v>0.04</v>
      </c>
      <c r="W37" s="26">
        <f t="shared" si="22"/>
        <v>0</v>
      </c>
    </row>
    <row r="38" spans="1:24" x14ac:dyDescent="0.2">
      <c r="A38" s="14"/>
      <c r="B38" s="34" t="s">
        <v>47</v>
      </c>
      <c r="C38" s="60">
        <v>0</v>
      </c>
      <c r="D38" s="60">
        <v>0</v>
      </c>
      <c r="E38" s="60">
        <v>0</v>
      </c>
      <c r="F38" s="60">
        <v>0</v>
      </c>
      <c r="G38" s="60">
        <v>0</v>
      </c>
      <c r="H38" s="60">
        <v>0</v>
      </c>
      <c r="I38" s="60">
        <v>0</v>
      </c>
      <c r="J38" s="60">
        <v>0</v>
      </c>
      <c r="K38" s="60">
        <v>0</v>
      </c>
      <c r="L38" s="62">
        <v>0</v>
      </c>
      <c r="M38" s="62">
        <v>0</v>
      </c>
      <c r="N38" s="62">
        <v>0</v>
      </c>
      <c r="O38" s="32">
        <f t="shared" si="18"/>
        <v>0</v>
      </c>
      <c r="P38" s="157">
        <v>0.04</v>
      </c>
      <c r="Q38" s="32">
        <f t="shared" si="19"/>
        <v>0</v>
      </c>
      <c r="R38" s="157">
        <v>0.04</v>
      </c>
      <c r="S38" s="32">
        <f t="shared" si="20"/>
        <v>0</v>
      </c>
      <c r="T38" s="157">
        <v>0.04</v>
      </c>
      <c r="U38" s="32">
        <f t="shared" si="21"/>
        <v>0</v>
      </c>
      <c r="V38" s="157">
        <v>0.04</v>
      </c>
      <c r="W38" s="25">
        <f t="shared" si="22"/>
        <v>0</v>
      </c>
    </row>
    <row r="39" spans="1:24" x14ac:dyDescent="0.2">
      <c r="A39" s="14"/>
      <c r="B39" s="35" t="s">
        <v>48</v>
      </c>
      <c r="C39" s="61">
        <v>0</v>
      </c>
      <c r="D39" s="61">
        <v>0</v>
      </c>
      <c r="E39" s="61">
        <v>0</v>
      </c>
      <c r="F39" s="61">
        <v>0</v>
      </c>
      <c r="G39" s="61">
        <v>0</v>
      </c>
      <c r="H39" s="61">
        <v>0</v>
      </c>
      <c r="I39" s="61">
        <v>0</v>
      </c>
      <c r="J39" s="61">
        <v>0</v>
      </c>
      <c r="K39" s="61">
        <v>0</v>
      </c>
      <c r="L39" s="63">
        <v>0</v>
      </c>
      <c r="M39" s="63">
        <v>0</v>
      </c>
      <c r="N39" s="63">
        <v>0</v>
      </c>
      <c r="O39" s="33">
        <f t="shared" si="18"/>
        <v>0</v>
      </c>
      <c r="P39" s="158">
        <v>0.04</v>
      </c>
      <c r="Q39" s="33">
        <f t="shared" si="19"/>
        <v>0</v>
      </c>
      <c r="R39" s="158">
        <v>0.04</v>
      </c>
      <c r="S39" s="33">
        <f t="shared" si="20"/>
        <v>0</v>
      </c>
      <c r="T39" s="158">
        <v>0.04</v>
      </c>
      <c r="U39" s="33">
        <f t="shared" si="21"/>
        <v>0</v>
      </c>
      <c r="V39" s="158">
        <v>0.04</v>
      </c>
      <c r="W39" s="26">
        <f t="shared" si="22"/>
        <v>0</v>
      </c>
    </row>
    <row r="40" spans="1:24" x14ac:dyDescent="0.2">
      <c r="A40" s="14"/>
      <c r="B40" s="121" t="s">
        <v>49</v>
      </c>
      <c r="C40" s="142">
        <v>0</v>
      </c>
      <c r="D40" s="142">
        <v>0</v>
      </c>
      <c r="E40" s="142">
        <v>0</v>
      </c>
      <c r="F40" s="142">
        <v>0</v>
      </c>
      <c r="G40" s="142">
        <v>0</v>
      </c>
      <c r="H40" s="142">
        <v>0</v>
      </c>
      <c r="I40" s="142">
        <v>0</v>
      </c>
      <c r="J40" s="142">
        <v>0</v>
      </c>
      <c r="K40" s="142">
        <v>0</v>
      </c>
      <c r="L40" s="122">
        <v>0</v>
      </c>
      <c r="M40" s="142">
        <v>0</v>
      </c>
      <c r="N40" s="122">
        <v>0</v>
      </c>
      <c r="O40" s="124">
        <f t="shared" si="18"/>
        <v>0</v>
      </c>
      <c r="P40" s="159">
        <v>0.04</v>
      </c>
      <c r="Q40" s="124">
        <f t="shared" si="19"/>
        <v>0</v>
      </c>
      <c r="R40" s="159">
        <v>0.04</v>
      </c>
      <c r="S40" s="124">
        <f t="shared" si="20"/>
        <v>0</v>
      </c>
      <c r="T40" s="159">
        <v>0.04</v>
      </c>
      <c r="U40" s="124">
        <f t="shared" si="21"/>
        <v>0</v>
      </c>
      <c r="V40" s="159">
        <v>0.04</v>
      </c>
      <c r="W40" s="27">
        <f t="shared" si="22"/>
        <v>0</v>
      </c>
    </row>
    <row r="41" spans="1:24" x14ac:dyDescent="0.2">
      <c r="Q41" s="1"/>
      <c r="R41" s="3"/>
      <c r="S41" s="1"/>
      <c r="T41" s="3"/>
      <c r="U41" s="1"/>
      <c r="V41" s="3"/>
      <c r="W41" s="1"/>
      <c r="X41" s="3"/>
    </row>
    <row r="42" spans="1:24" x14ac:dyDescent="0.2">
      <c r="B42" s="65" t="s">
        <v>18</v>
      </c>
      <c r="C42" s="19">
        <f>SUM(C32:C40)</f>
        <v>0</v>
      </c>
      <c r="D42" s="143">
        <f t="shared" ref="D42:W42" si="23">SUM(D32:D40)</f>
        <v>0</v>
      </c>
      <c r="E42" s="143">
        <f t="shared" si="23"/>
        <v>0</v>
      </c>
      <c r="F42" s="144">
        <f t="shared" si="23"/>
        <v>0</v>
      </c>
      <c r="G42" s="19">
        <f t="shared" si="23"/>
        <v>0</v>
      </c>
      <c r="H42" s="144">
        <f t="shared" si="23"/>
        <v>0</v>
      </c>
      <c r="I42" s="144">
        <f t="shared" si="23"/>
        <v>0</v>
      </c>
      <c r="J42" s="19">
        <f t="shared" si="23"/>
        <v>0</v>
      </c>
      <c r="K42" s="143">
        <f t="shared" si="23"/>
        <v>0</v>
      </c>
      <c r="L42" s="144">
        <f t="shared" si="23"/>
        <v>0</v>
      </c>
      <c r="M42" s="19">
        <f t="shared" si="23"/>
        <v>0</v>
      </c>
      <c r="N42" s="143">
        <f t="shared" si="23"/>
        <v>0</v>
      </c>
      <c r="O42" s="143">
        <f t="shared" si="23"/>
        <v>0</v>
      </c>
      <c r="P42" s="172"/>
      <c r="Q42" s="19">
        <f t="shared" si="23"/>
        <v>0</v>
      </c>
      <c r="R42" s="172"/>
      <c r="S42" s="67">
        <f t="shared" si="23"/>
        <v>0</v>
      </c>
      <c r="T42" s="173"/>
      <c r="U42" s="67">
        <f t="shared" si="23"/>
        <v>0</v>
      </c>
      <c r="V42" s="173"/>
      <c r="W42" s="19">
        <f t="shared" si="23"/>
        <v>0</v>
      </c>
    </row>
  </sheetData>
  <mergeCells count="24">
    <mergeCell ref="B30:B31"/>
    <mergeCell ref="B16:B17"/>
    <mergeCell ref="D16:E16"/>
    <mergeCell ref="F16:G16"/>
    <mergeCell ref="H16:I16"/>
    <mergeCell ref="C30:O30"/>
    <mergeCell ref="J16:K16"/>
    <mergeCell ref="L16:M16"/>
    <mergeCell ref="N16:O16"/>
    <mergeCell ref="C16:C17"/>
    <mergeCell ref="AE16:AF16"/>
    <mergeCell ref="AG16:AH16"/>
    <mergeCell ref="AI16:AJ16"/>
    <mergeCell ref="P30:Q30"/>
    <mergeCell ref="V16:W16"/>
    <mergeCell ref="X16:Y16"/>
    <mergeCell ref="Z16:AA16"/>
    <mergeCell ref="P16:Q16"/>
    <mergeCell ref="R16:S16"/>
    <mergeCell ref="T16:U16"/>
    <mergeCell ref="R30:S30"/>
    <mergeCell ref="T30:U30"/>
    <mergeCell ref="V30:W30"/>
    <mergeCell ref="AC16:AD16"/>
  </mergeCells>
  <phoneticPr fontId="3"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23CE9-1107-4515-9954-30B91D109936}">
  <dimension ref="A2:AJ44"/>
  <sheetViews>
    <sheetView zoomScaleNormal="100" workbookViewId="0">
      <selection activeCell="N31" sqref="N31"/>
    </sheetView>
  </sheetViews>
  <sheetFormatPr baseColWidth="10" defaultColWidth="8.83203125" defaultRowHeight="15" x14ac:dyDescent="0.2"/>
  <cols>
    <col min="2" max="2" width="35" customWidth="1"/>
    <col min="3" max="3" width="12.83203125" customWidth="1"/>
    <col min="5" max="5" width="14.33203125" bestFit="1" customWidth="1"/>
    <col min="7" max="7" width="14.33203125" bestFit="1" customWidth="1"/>
    <col min="9" max="9" width="14.33203125" customWidth="1"/>
    <col min="11" max="11" width="14.33203125" customWidth="1"/>
    <col min="13" max="13" width="14.33203125" customWidth="1"/>
    <col min="14" max="14" width="10.1640625" customWidth="1"/>
    <col min="15" max="15" width="14.33203125" customWidth="1"/>
    <col min="17" max="17" width="14.33203125" customWidth="1"/>
    <col min="18" max="18" width="9.83203125" bestFit="1" customWidth="1"/>
    <col min="19" max="19" width="14.33203125" customWidth="1"/>
    <col min="21" max="21" width="14.33203125" customWidth="1"/>
    <col min="23" max="23" width="14.33203125" customWidth="1"/>
    <col min="25" max="25" width="14.33203125" customWidth="1"/>
    <col min="27" max="27" width="14.33203125" customWidth="1"/>
    <col min="28" max="28" width="14.33203125" bestFit="1" customWidth="1"/>
    <col min="29" max="29" width="10.83203125" customWidth="1"/>
    <col min="30" max="30" width="14.33203125" bestFit="1" customWidth="1"/>
    <col min="31" max="31" width="10.83203125" bestFit="1" customWidth="1"/>
    <col min="32" max="32" width="14.33203125" bestFit="1" customWidth="1"/>
    <col min="33" max="33" width="10.83203125" bestFit="1" customWidth="1"/>
    <col min="34" max="34" width="14.33203125" bestFit="1" customWidth="1"/>
    <col min="35" max="35" width="10.83203125" bestFit="1" customWidth="1"/>
    <col min="36" max="36" width="14.33203125" bestFit="1" customWidth="1"/>
  </cols>
  <sheetData>
    <row r="2" spans="2:36" ht="24" x14ac:dyDescent="0.3">
      <c r="B2" s="53" t="s">
        <v>145</v>
      </c>
    </row>
    <row r="9" spans="2:36" x14ac:dyDescent="0.2">
      <c r="AA9">
        <v>1</v>
      </c>
    </row>
    <row r="15" spans="2:36" x14ac:dyDescent="0.2">
      <c r="O15" s="55"/>
      <c r="W15" s="44"/>
      <c r="AB15" s="44"/>
    </row>
    <row r="16" spans="2:36" ht="19" x14ac:dyDescent="0.25">
      <c r="B16" s="227" t="s">
        <v>50</v>
      </c>
      <c r="C16" s="229" t="s">
        <v>16</v>
      </c>
      <c r="D16" s="225" t="s">
        <v>14</v>
      </c>
      <c r="E16" s="226"/>
      <c r="F16" s="228" t="s">
        <v>17</v>
      </c>
      <c r="G16" s="226"/>
      <c r="H16" s="228" t="s">
        <v>20</v>
      </c>
      <c r="I16" s="226"/>
      <c r="J16" s="228" t="s">
        <v>21</v>
      </c>
      <c r="K16" s="226"/>
      <c r="L16" s="228" t="s">
        <v>22</v>
      </c>
      <c r="M16" s="226"/>
      <c r="N16" s="228" t="s">
        <v>23</v>
      </c>
      <c r="O16" s="226"/>
      <c r="P16" s="228" t="s">
        <v>24</v>
      </c>
      <c r="Q16" s="226"/>
      <c r="R16" s="225" t="s">
        <v>25</v>
      </c>
      <c r="S16" s="226"/>
      <c r="T16" s="228" t="s">
        <v>26</v>
      </c>
      <c r="U16" s="226"/>
      <c r="V16" s="225" t="s">
        <v>27</v>
      </c>
      <c r="W16" s="226"/>
      <c r="X16" s="228" t="s">
        <v>28</v>
      </c>
      <c r="Y16" s="226"/>
      <c r="Z16" s="228" t="s">
        <v>29</v>
      </c>
      <c r="AA16" s="226"/>
      <c r="AB16" s="56">
        <v>2024</v>
      </c>
      <c r="AC16" s="224">
        <v>2025</v>
      </c>
      <c r="AD16" s="223"/>
      <c r="AE16" s="224">
        <v>2026</v>
      </c>
      <c r="AF16" s="223"/>
      <c r="AG16" s="224">
        <v>2027</v>
      </c>
      <c r="AH16" s="223"/>
      <c r="AI16" s="222">
        <v>2028</v>
      </c>
      <c r="AJ16" s="222"/>
    </row>
    <row r="17" spans="1:36" ht="17" x14ac:dyDescent="0.2">
      <c r="B17" s="227"/>
      <c r="C17" s="229"/>
      <c r="D17" s="54" t="s">
        <v>13</v>
      </c>
      <c r="E17" s="59" t="s">
        <v>15</v>
      </c>
      <c r="F17" s="54" t="s">
        <v>13</v>
      </c>
      <c r="G17" s="59" t="s">
        <v>15</v>
      </c>
      <c r="H17" s="54" t="s">
        <v>13</v>
      </c>
      <c r="I17" s="59" t="s">
        <v>15</v>
      </c>
      <c r="J17" s="54" t="s">
        <v>13</v>
      </c>
      <c r="K17" s="59" t="s">
        <v>15</v>
      </c>
      <c r="L17" s="54" t="s">
        <v>13</v>
      </c>
      <c r="M17" s="59" t="s">
        <v>15</v>
      </c>
      <c r="N17" s="54" t="s">
        <v>13</v>
      </c>
      <c r="O17" s="59" t="s">
        <v>15</v>
      </c>
      <c r="P17" s="54" t="s">
        <v>13</v>
      </c>
      <c r="Q17" s="69" t="s">
        <v>15</v>
      </c>
      <c r="R17" s="54" t="s">
        <v>13</v>
      </c>
      <c r="S17" s="59" t="s">
        <v>15</v>
      </c>
      <c r="T17" s="54" t="s">
        <v>13</v>
      </c>
      <c r="U17" s="59" t="s">
        <v>15</v>
      </c>
      <c r="V17" s="54" t="s">
        <v>13</v>
      </c>
      <c r="W17" s="59" t="s">
        <v>15</v>
      </c>
      <c r="X17" s="179" t="s">
        <v>13</v>
      </c>
      <c r="Y17" s="59" t="s">
        <v>15</v>
      </c>
      <c r="Z17" s="58" t="s">
        <v>13</v>
      </c>
      <c r="AA17" s="59" t="s">
        <v>15</v>
      </c>
      <c r="AB17" s="57" t="s">
        <v>18</v>
      </c>
      <c r="AC17" s="54" t="s">
        <v>38</v>
      </c>
      <c r="AD17" s="54" t="s">
        <v>18</v>
      </c>
      <c r="AE17" s="58" t="s">
        <v>38</v>
      </c>
      <c r="AF17" s="59" t="s">
        <v>18</v>
      </c>
      <c r="AG17" s="54" t="s">
        <v>38</v>
      </c>
      <c r="AH17" s="59" t="s">
        <v>18</v>
      </c>
      <c r="AI17" s="58" t="s">
        <v>38</v>
      </c>
      <c r="AJ17" s="179" t="s">
        <v>18</v>
      </c>
    </row>
    <row r="18" spans="1:36" x14ac:dyDescent="0.2">
      <c r="A18" s="14"/>
      <c r="B18" s="34" t="s">
        <v>51</v>
      </c>
      <c r="C18" s="60">
        <v>0</v>
      </c>
      <c r="D18" s="154">
        <v>0</v>
      </c>
      <c r="E18" s="62">
        <f t="shared" ref="E18:E27" si="0">$C18*D18</f>
        <v>0</v>
      </c>
      <c r="F18" s="154">
        <v>0</v>
      </c>
      <c r="G18" s="62">
        <f t="shared" ref="G18:G27" si="1">$C18*F18</f>
        <v>0</v>
      </c>
      <c r="H18" s="154">
        <v>0</v>
      </c>
      <c r="I18" s="62">
        <f t="shared" ref="I18:I27" si="2">$C18*H18</f>
        <v>0</v>
      </c>
      <c r="J18" s="154">
        <v>0</v>
      </c>
      <c r="K18" s="62">
        <f t="shared" ref="K18:K27" si="3">$C18*J18</f>
        <v>0</v>
      </c>
      <c r="L18" s="154">
        <v>0</v>
      </c>
      <c r="M18" s="62">
        <f t="shared" ref="M18:M27" si="4">$C18*L18</f>
        <v>0</v>
      </c>
      <c r="N18" s="154">
        <v>0</v>
      </c>
      <c r="O18" s="62">
        <f t="shared" ref="O18:O27" si="5">$C18*N18</f>
        <v>0</v>
      </c>
      <c r="P18" s="154">
        <v>0</v>
      </c>
      <c r="Q18" s="62">
        <f t="shared" ref="Q18:Q27" si="6">$C18*P18</f>
        <v>0</v>
      </c>
      <c r="R18" s="154">
        <v>0</v>
      </c>
      <c r="S18" s="62">
        <f t="shared" ref="S18:S27" si="7">$C18*R18</f>
        <v>0</v>
      </c>
      <c r="T18" s="154">
        <v>0</v>
      </c>
      <c r="U18" s="62">
        <f t="shared" ref="U18:U27" si="8">$C18*T18</f>
        <v>0</v>
      </c>
      <c r="V18" s="154">
        <v>0</v>
      </c>
      <c r="W18" s="62">
        <f t="shared" ref="W18:W27" si="9">$C18*V18</f>
        <v>0</v>
      </c>
      <c r="X18" s="154">
        <v>0</v>
      </c>
      <c r="Y18" s="62">
        <f t="shared" ref="Y18:Y27" si="10">$C18*X18</f>
        <v>0</v>
      </c>
      <c r="Z18" s="154">
        <v>0</v>
      </c>
      <c r="AA18" s="62">
        <f t="shared" ref="AA18:AA27" si="11">$C18*Z18</f>
        <v>0</v>
      </c>
      <c r="AB18" s="42">
        <f t="shared" ref="AB18:AB27" si="12">SUM(E18,G18,I18,K18,M18,O18,Q18,S18,U18,W18,Y18,AA18)</f>
        <v>0</v>
      </c>
      <c r="AC18" s="157">
        <v>0.5</v>
      </c>
      <c r="AD18" s="32">
        <f>AB18*(1+AC18)</f>
        <v>0</v>
      </c>
      <c r="AE18" s="157">
        <v>0.2</v>
      </c>
      <c r="AF18" s="32">
        <f>AD18*(1+AE18)</f>
        <v>0</v>
      </c>
      <c r="AG18" s="157">
        <v>0.1</v>
      </c>
      <c r="AH18" s="32">
        <f>AF18*(1+AG18)</f>
        <v>0</v>
      </c>
      <c r="AI18" s="157">
        <v>0.05</v>
      </c>
      <c r="AJ18" s="25">
        <f>AH18*(1+AI18)</f>
        <v>0</v>
      </c>
    </row>
    <row r="19" spans="1:36" x14ac:dyDescent="0.2">
      <c r="A19" s="14"/>
      <c r="B19" s="35" t="s">
        <v>52</v>
      </c>
      <c r="C19" s="61">
        <v>0</v>
      </c>
      <c r="D19" s="155">
        <v>0</v>
      </c>
      <c r="E19" s="63">
        <f t="shared" si="0"/>
        <v>0</v>
      </c>
      <c r="F19" s="155">
        <v>0</v>
      </c>
      <c r="G19" s="63">
        <f t="shared" si="1"/>
        <v>0</v>
      </c>
      <c r="H19" s="155">
        <v>0</v>
      </c>
      <c r="I19" s="63">
        <f t="shared" si="2"/>
        <v>0</v>
      </c>
      <c r="J19" s="155">
        <v>0</v>
      </c>
      <c r="K19" s="63">
        <f t="shared" si="3"/>
        <v>0</v>
      </c>
      <c r="L19" s="155">
        <v>0</v>
      </c>
      <c r="M19" s="63">
        <f t="shared" si="4"/>
        <v>0</v>
      </c>
      <c r="N19" s="155">
        <v>0</v>
      </c>
      <c r="O19" s="63">
        <f t="shared" si="5"/>
        <v>0</v>
      </c>
      <c r="P19" s="155">
        <v>0</v>
      </c>
      <c r="Q19" s="63">
        <f t="shared" si="6"/>
        <v>0</v>
      </c>
      <c r="R19" s="155">
        <v>0</v>
      </c>
      <c r="S19" s="63">
        <f t="shared" si="7"/>
        <v>0</v>
      </c>
      <c r="T19" s="155">
        <v>0</v>
      </c>
      <c r="U19" s="63">
        <f t="shared" si="8"/>
        <v>0</v>
      </c>
      <c r="V19" s="155">
        <v>0</v>
      </c>
      <c r="W19" s="63">
        <f t="shared" si="9"/>
        <v>0</v>
      </c>
      <c r="X19" s="155">
        <v>0</v>
      </c>
      <c r="Y19" s="63">
        <f t="shared" si="10"/>
        <v>0</v>
      </c>
      <c r="Z19" s="155">
        <v>0</v>
      </c>
      <c r="AA19" s="63">
        <f t="shared" si="11"/>
        <v>0</v>
      </c>
      <c r="AB19" s="43">
        <f t="shared" si="12"/>
        <v>0</v>
      </c>
      <c r="AC19" s="158">
        <v>0.5</v>
      </c>
      <c r="AD19" s="33">
        <f t="shared" ref="AD19:AD27" si="13">AB19*(1+AC19)</f>
        <v>0</v>
      </c>
      <c r="AE19" s="158">
        <v>0.2</v>
      </c>
      <c r="AF19" s="33">
        <f t="shared" ref="AF19:AF27" si="14">AD19*(1+AE19)</f>
        <v>0</v>
      </c>
      <c r="AG19" s="158">
        <v>0.1</v>
      </c>
      <c r="AH19" s="33">
        <f t="shared" ref="AH19:AH27" si="15">AF19*(1+AG19)</f>
        <v>0</v>
      </c>
      <c r="AI19" s="158">
        <v>0.05</v>
      </c>
      <c r="AJ19" s="26">
        <f t="shared" ref="AJ19:AJ27" si="16">AH19*(1+AI19)</f>
        <v>0</v>
      </c>
    </row>
    <row r="20" spans="1:36" x14ac:dyDescent="0.2">
      <c r="A20" s="14"/>
      <c r="B20" s="34" t="s">
        <v>53</v>
      </c>
      <c r="C20" s="60">
        <v>0</v>
      </c>
      <c r="D20" s="154">
        <v>0</v>
      </c>
      <c r="E20" s="62">
        <f t="shared" si="0"/>
        <v>0</v>
      </c>
      <c r="F20" s="154">
        <v>0</v>
      </c>
      <c r="G20" s="62">
        <f t="shared" si="1"/>
        <v>0</v>
      </c>
      <c r="H20" s="154">
        <v>0</v>
      </c>
      <c r="I20" s="62">
        <f t="shared" si="2"/>
        <v>0</v>
      </c>
      <c r="J20" s="154">
        <v>0</v>
      </c>
      <c r="K20" s="62">
        <f t="shared" si="3"/>
        <v>0</v>
      </c>
      <c r="L20" s="154">
        <v>0</v>
      </c>
      <c r="M20" s="62">
        <f t="shared" si="4"/>
        <v>0</v>
      </c>
      <c r="N20" s="154">
        <v>0</v>
      </c>
      <c r="O20" s="62">
        <f t="shared" si="5"/>
        <v>0</v>
      </c>
      <c r="P20" s="154">
        <v>0</v>
      </c>
      <c r="Q20" s="62">
        <f t="shared" si="6"/>
        <v>0</v>
      </c>
      <c r="R20" s="154">
        <v>0</v>
      </c>
      <c r="S20" s="62">
        <f t="shared" si="7"/>
        <v>0</v>
      </c>
      <c r="T20" s="154">
        <v>0</v>
      </c>
      <c r="U20" s="62">
        <f t="shared" si="8"/>
        <v>0</v>
      </c>
      <c r="V20" s="154">
        <v>0</v>
      </c>
      <c r="W20" s="62">
        <f t="shared" si="9"/>
        <v>0</v>
      </c>
      <c r="X20" s="154">
        <v>0</v>
      </c>
      <c r="Y20" s="62">
        <f t="shared" si="10"/>
        <v>0</v>
      </c>
      <c r="Z20" s="154">
        <v>0</v>
      </c>
      <c r="AA20" s="62">
        <f t="shared" si="11"/>
        <v>0</v>
      </c>
      <c r="AB20" s="42">
        <f t="shared" si="12"/>
        <v>0</v>
      </c>
      <c r="AC20" s="157">
        <v>0.5</v>
      </c>
      <c r="AD20" s="32">
        <f t="shared" si="13"/>
        <v>0</v>
      </c>
      <c r="AE20" s="157">
        <v>0.2</v>
      </c>
      <c r="AF20" s="32">
        <f t="shared" si="14"/>
        <v>0</v>
      </c>
      <c r="AG20" s="157">
        <v>0.1</v>
      </c>
      <c r="AH20" s="32">
        <f t="shared" si="15"/>
        <v>0</v>
      </c>
      <c r="AI20" s="157">
        <v>0.05</v>
      </c>
      <c r="AJ20" s="25">
        <f t="shared" si="16"/>
        <v>0</v>
      </c>
    </row>
    <row r="21" spans="1:36" x14ac:dyDescent="0.2">
      <c r="A21" s="14"/>
      <c r="B21" s="35" t="s">
        <v>54</v>
      </c>
      <c r="C21" s="61">
        <v>0</v>
      </c>
      <c r="D21" s="155">
        <v>0</v>
      </c>
      <c r="E21" s="63">
        <f t="shared" si="0"/>
        <v>0</v>
      </c>
      <c r="F21" s="155">
        <v>0</v>
      </c>
      <c r="G21" s="63">
        <f t="shared" si="1"/>
        <v>0</v>
      </c>
      <c r="H21" s="155">
        <v>0</v>
      </c>
      <c r="I21" s="63">
        <f t="shared" si="2"/>
        <v>0</v>
      </c>
      <c r="J21" s="155">
        <v>0</v>
      </c>
      <c r="K21" s="63">
        <f t="shared" si="3"/>
        <v>0</v>
      </c>
      <c r="L21" s="155">
        <v>0</v>
      </c>
      <c r="M21" s="63">
        <f t="shared" si="4"/>
        <v>0</v>
      </c>
      <c r="N21" s="155">
        <v>0</v>
      </c>
      <c r="O21" s="63">
        <f t="shared" si="5"/>
        <v>0</v>
      </c>
      <c r="P21" s="155">
        <v>0</v>
      </c>
      <c r="Q21" s="63">
        <f t="shared" si="6"/>
        <v>0</v>
      </c>
      <c r="R21" s="155">
        <v>0</v>
      </c>
      <c r="S21" s="63">
        <f t="shared" si="7"/>
        <v>0</v>
      </c>
      <c r="T21" s="155">
        <v>0</v>
      </c>
      <c r="U21" s="63">
        <f t="shared" si="8"/>
        <v>0</v>
      </c>
      <c r="V21" s="155">
        <v>0</v>
      </c>
      <c r="W21" s="63">
        <f t="shared" si="9"/>
        <v>0</v>
      </c>
      <c r="X21" s="155">
        <v>0</v>
      </c>
      <c r="Y21" s="63">
        <f t="shared" si="10"/>
        <v>0</v>
      </c>
      <c r="Z21" s="155">
        <v>0</v>
      </c>
      <c r="AA21" s="63">
        <f t="shared" si="11"/>
        <v>0</v>
      </c>
      <c r="AB21" s="43">
        <f t="shared" si="12"/>
        <v>0</v>
      </c>
      <c r="AC21" s="158">
        <v>0.5</v>
      </c>
      <c r="AD21" s="33">
        <f t="shared" si="13"/>
        <v>0</v>
      </c>
      <c r="AE21" s="158">
        <v>0.2</v>
      </c>
      <c r="AF21" s="33">
        <f t="shared" si="14"/>
        <v>0</v>
      </c>
      <c r="AG21" s="158">
        <v>0.1</v>
      </c>
      <c r="AH21" s="33">
        <f t="shared" si="15"/>
        <v>0</v>
      </c>
      <c r="AI21" s="158">
        <v>0.05</v>
      </c>
      <c r="AJ21" s="26">
        <f t="shared" si="16"/>
        <v>0</v>
      </c>
    </row>
    <row r="22" spans="1:36" x14ac:dyDescent="0.2">
      <c r="A22" s="14"/>
      <c r="B22" s="34" t="s">
        <v>55</v>
      </c>
      <c r="C22" s="60">
        <v>0</v>
      </c>
      <c r="D22" s="154">
        <v>0</v>
      </c>
      <c r="E22" s="62">
        <f t="shared" si="0"/>
        <v>0</v>
      </c>
      <c r="F22" s="154">
        <v>0</v>
      </c>
      <c r="G22" s="62">
        <f t="shared" si="1"/>
        <v>0</v>
      </c>
      <c r="H22" s="154">
        <v>0</v>
      </c>
      <c r="I22" s="62">
        <f t="shared" si="2"/>
        <v>0</v>
      </c>
      <c r="J22" s="154">
        <v>0</v>
      </c>
      <c r="K22" s="62">
        <f t="shared" si="3"/>
        <v>0</v>
      </c>
      <c r="L22" s="154">
        <v>0</v>
      </c>
      <c r="M22" s="62">
        <f t="shared" si="4"/>
        <v>0</v>
      </c>
      <c r="N22" s="154">
        <v>0</v>
      </c>
      <c r="O22" s="62">
        <f t="shared" si="5"/>
        <v>0</v>
      </c>
      <c r="P22" s="154">
        <v>0</v>
      </c>
      <c r="Q22" s="62">
        <f t="shared" si="6"/>
        <v>0</v>
      </c>
      <c r="R22" s="154">
        <v>0</v>
      </c>
      <c r="S22" s="62">
        <f t="shared" si="7"/>
        <v>0</v>
      </c>
      <c r="T22" s="154">
        <v>0</v>
      </c>
      <c r="U22" s="62">
        <f t="shared" si="8"/>
        <v>0</v>
      </c>
      <c r="V22" s="154">
        <v>0</v>
      </c>
      <c r="W22" s="62">
        <f t="shared" si="9"/>
        <v>0</v>
      </c>
      <c r="X22" s="154">
        <v>0</v>
      </c>
      <c r="Y22" s="62">
        <f t="shared" si="10"/>
        <v>0</v>
      </c>
      <c r="Z22" s="154">
        <v>0</v>
      </c>
      <c r="AA22" s="62">
        <f t="shared" si="11"/>
        <v>0</v>
      </c>
      <c r="AB22" s="42">
        <f t="shared" si="12"/>
        <v>0</v>
      </c>
      <c r="AC22" s="157">
        <v>0.5</v>
      </c>
      <c r="AD22" s="32">
        <f t="shared" si="13"/>
        <v>0</v>
      </c>
      <c r="AE22" s="157">
        <v>0.2</v>
      </c>
      <c r="AF22" s="32">
        <f t="shared" si="14"/>
        <v>0</v>
      </c>
      <c r="AG22" s="157">
        <v>0.1</v>
      </c>
      <c r="AH22" s="32">
        <f t="shared" si="15"/>
        <v>0</v>
      </c>
      <c r="AI22" s="157">
        <v>0.05</v>
      </c>
      <c r="AJ22" s="25">
        <f t="shared" si="16"/>
        <v>0</v>
      </c>
    </row>
    <row r="23" spans="1:36" x14ac:dyDescent="0.2">
      <c r="A23" s="14"/>
      <c r="B23" s="35" t="s">
        <v>56</v>
      </c>
      <c r="C23" s="61">
        <v>0</v>
      </c>
      <c r="D23" s="155">
        <v>0</v>
      </c>
      <c r="E23" s="63">
        <f t="shared" si="0"/>
        <v>0</v>
      </c>
      <c r="F23" s="155">
        <v>0</v>
      </c>
      <c r="G23" s="63">
        <f t="shared" si="1"/>
        <v>0</v>
      </c>
      <c r="H23" s="155">
        <v>0</v>
      </c>
      <c r="I23" s="63">
        <f t="shared" si="2"/>
        <v>0</v>
      </c>
      <c r="J23" s="155">
        <v>0</v>
      </c>
      <c r="K23" s="63">
        <f t="shared" si="3"/>
        <v>0</v>
      </c>
      <c r="L23" s="155">
        <v>0</v>
      </c>
      <c r="M23" s="63">
        <f t="shared" si="4"/>
        <v>0</v>
      </c>
      <c r="N23" s="155">
        <v>0</v>
      </c>
      <c r="O23" s="63">
        <f t="shared" si="5"/>
        <v>0</v>
      </c>
      <c r="P23" s="155">
        <v>0</v>
      </c>
      <c r="Q23" s="63">
        <f t="shared" si="6"/>
        <v>0</v>
      </c>
      <c r="R23" s="155">
        <v>0</v>
      </c>
      <c r="S23" s="63">
        <f t="shared" si="7"/>
        <v>0</v>
      </c>
      <c r="T23" s="155">
        <v>0</v>
      </c>
      <c r="U23" s="63">
        <f t="shared" si="8"/>
        <v>0</v>
      </c>
      <c r="V23" s="155">
        <v>0</v>
      </c>
      <c r="W23" s="63">
        <f t="shared" si="9"/>
        <v>0</v>
      </c>
      <c r="X23" s="155">
        <v>0</v>
      </c>
      <c r="Y23" s="63">
        <f t="shared" si="10"/>
        <v>0</v>
      </c>
      <c r="Z23" s="155">
        <v>0</v>
      </c>
      <c r="AA23" s="63">
        <f t="shared" si="11"/>
        <v>0</v>
      </c>
      <c r="AB23" s="43">
        <f t="shared" si="12"/>
        <v>0</v>
      </c>
      <c r="AC23" s="158">
        <v>0.5</v>
      </c>
      <c r="AD23" s="33">
        <f t="shared" si="13"/>
        <v>0</v>
      </c>
      <c r="AE23" s="158">
        <v>0.2</v>
      </c>
      <c r="AF23" s="33">
        <f t="shared" si="14"/>
        <v>0</v>
      </c>
      <c r="AG23" s="158">
        <v>0.1</v>
      </c>
      <c r="AH23" s="33">
        <f t="shared" si="15"/>
        <v>0</v>
      </c>
      <c r="AI23" s="158">
        <v>0.05</v>
      </c>
      <c r="AJ23" s="26">
        <f t="shared" si="16"/>
        <v>0</v>
      </c>
    </row>
    <row r="24" spans="1:36" x14ac:dyDescent="0.2">
      <c r="A24" s="14"/>
      <c r="B24" s="34" t="s">
        <v>57</v>
      </c>
      <c r="C24" s="60">
        <v>0</v>
      </c>
      <c r="D24" s="154">
        <v>0</v>
      </c>
      <c r="E24" s="62">
        <f t="shared" si="0"/>
        <v>0</v>
      </c>
      <c r="F24" s="154">
        <v>0</v>
      </c>
      <c r="G24" s="62">
        <f t="shared" si="1"/>
        <v>0</v>
      </c>
      <c r="H24" s="154">
        <v>0</v>
      </c>
      <c r="I24" s="62">
        <f t="shared" si="2"/>
        <v>0</v>
      </c>
      <c r="J24" s="154">
        <v>0</v>
      </c>
      <c r="K24" s="62">
        <f t="shared" si="3"/>
        <v>0</v>
      </c>
      <c r="L24" s="154">
        <v>0</v>
      </c>
      <c r="M24" s="62">
        <f t="shared" si="4"/>
        <v>0</v>
      </c>
      <c r="N24" s="154">
        <v>0</v>
      </c>
      <c r="O24" s="62">
        <f t="shared" si="5"/>
        <v>0</v>
      </c>
      <c r="P24" s="154">
        <v>0</v>
      </c>
      <c r="Q24" s="62">
        <f t="shared" si="6"/>
        <v>0</v>
      </c>
      <c r="R24" s="154">
        <v>0</v>
      </c>
      <c r="S24" s="62">
        <f t="shared" si="7"/>
        <v>0</v>
      </c>
      <c r="T24" s="154">
        <v>0</v>
      </c>
      <c r="U24" s="62">
        <f t="shared" si="8"/>
        <v>0</v>
      </c>
      <c r="V24" s="154">
        <v>0</v>
      </c>
      <c r="W24" s="62">
        <f t="shared" si="9"/>
        <v>0</v>
      </c>
      <c r="X24" s="154">
        <v>0</v>
      </c>
      <c r="Y24" s="62">
        <f t="shared" si="10"/>
        <v>0</v>
      </c>
      <c r="Z24" s="154">
        <v>0</v>
      </c>
      <c r="AA24" s="62">
        <f t="shared" si="11"/>
        <v>0</v>
      </c>
      <c r="AB24" s="42">
        <f t="shared" si="12"/>
        <v>0</v>
      </c>
      <c r="AC24" s="157">
        <v>0.5</v>
      </c>
      <c r="AD24" s="32">
        <f t="shared" si="13"/>
        <v>0</v>
      </c>
      <c r="AE24" s="157">
        <v>0.2</v>
      </c>
      <c r="AF24" s="32">
        <f t="shared" si="14"/>
        <v>0</v>
      </c>
      <c r="AG24" s="157">
        <v>0.1</v>
      </c>
      <c r="AH24" s="32">
        <f t="shared" si="15"/>
        <v>0</v>
      </c>
      <c r="AI24" s="157">
        <v>0.05</v>
      </c>
      <c r="AJ24" s="25">
        <f t="shared" si="16"/>
        <v>0</v>
      </c>
    </row>
    <row r="25" spans="1:36" x14ac:dyDescent="0.2">
      <c r="A25" s="14"/>
      <c r="B25" s="35" t="s">
        <v>58</v>
      </c>
      <c r="C25" s="61">
        <v>0</v>
      </c>
      <c r="D25" s="155">
        <v>0</v>
      </c>
      <c r="E25" s="63">
        <f t="shared" si="0"/>
        <v>0</v>
      </c>
      <c r="F25" s="155">
        <v>0</v>
      </c>
      <c r="G25" s="63">
        <f t="shared" si="1"/>
        <v>0</v>
      </c>
      <c r="H25" s="155">
        <v>0</v>
      </c>
      <c r="I25" s="63">
        <f t="shared" si="2"/>
        <v>0</v>
      </c>
      <c r="J25" s="155">
        <v>0</v>
      </c>
      <c r="K25" s="63">
        <f t="shared" si="3"/>
        <v>0</v>
      </c>
      <c r="L25" s="155">
        <v>0</v>
      </c>
      <c r="M25" s="63">
        <f t="shared" si="4"/>
        <v>0</v>
      </c>
      <c r="N25" s="155">
        <v>0</v>
      </c>
      <c r="O25" s="63">
        <f t="shared" si="5"/>
        <v>0</v>
      </c>
      <c r="P25" s="155">
        <v>0</v>
      </c>
      <c r="Q25" s="63">
        <f t="shared" si="6"/>
        <v>0</v>
      </c>
      <c r="R25" s="155">
        <v>0</v>
      </c>
      <c r="S25" s="63">
        <f t="shared" si="7"/>
        <v>0</v>
      </c>
      <c r="T25" s="155">
        <v>0</v>
      </c>
      <c r="U25" s="63">
        <f t="shared" si="8"/>
        <v>0</v>
      </c>
      <c r="V25" s="155">
        <v>0</v>
      </c>
      <c r="W25" s="63">
        <f t="shared" si="9"/>
        <v>0</v>
      </c>
      <c r="X25" s="155">
        <v>0</v>
      </c>
      <c r="Y25" s="63">
        <f t="shared" si="10"/>
        <v>0</v>
      </c>
      <c r="Z25" s="155">
        <v>0</v>
      </c>
      <c r="AA25" s="63">
        <f t="shared" si="11"/>
        <v>0</v>
      </c>
      <c r="AB25" s="43">
        <f t="shared" si="12"/>
        <v>0</v>
      </c>
      <c r="AC25" s="158">
        <v>0.5</v>
      </c>
      <c r="AD25" s="33">
        <f t="shared" si="13"/>
        <v>0</v>
      </c>
      <c r="AE25" s="158">
        <v>0.2</v>
      </c>
      <c r="AF25" s="33">
        <f t="shared" si="14"/>
        <v>0</v>
      </c>
      <c r="AG25" s="158">
        <v>0.1</v>
      </c>
      <c r="AH25" s="33">
        <f t="shared" si="15"/>
        <v>0</v>
      </c>
      <c r="AI25" s="158">
        <v>0.05</v>
      </c>
      <c r="AJ25" s="26">
        <f t="shared" si="16"/>
        <v>0</v>
      </c>
    </row>
    <row r="26" spans="1:36" x14ac:dyDescent="0.2">
      <c r="A26" s="14"/>
      <c r="B26" s="34" t="s">
        <v>59</v>
      </c>
      <c r="C26" s="60">
        <v>0</v>
      </c>
      <c r="D26" s="154">
        <v>0</v>
      </c>
      <c r="E26" s="62">
        <f t="shared" si="0"/>
        <v>0</v>
      </c>
      <c r="F26" s="154">
        <v>0</v>
      </c>
      <c r="G26" s="62">
        <f t="shared" si="1"/>
        <v>0</v>
      </c>
      <c r="H26" s="154">
        <v>0</v>
      </c>
      <c r="I26" s="62">
        <f t="shared" si="2"/>
        <v>0</v>
      </c>
      <c r="J26" s="154">
        <v>0</v>
      </c>
      <c r="K26" s="62">
        <f t="shared" si="3"/>
        <v>0</v>
      </c>
      <c r="L26" s="154">
        <v>0</v>
      </c>
      <c r="M26" s="62">
        <f t="shared" si="4"/>
        <v>0</v>
      </c>
      <c r="N26" s="154">
        <v>0</v>
      </c>
      <c r="O26" s="62">
        <f t="shared" si="5"/>
        <v>0</v>
      </c>
      <c r="P26" s="154">
        <v>0</v>
      </c>
      <c r="Q26" s="62">
        <f t="shared" si="6"/>
        <v>0</v>
      </c>
      <c r="R26" s="154">
        <v>0</v>
      </c>
      <c r="S26" s="62">
        <f t="shared" si="7"/>
        <v>0</v>
      </c>
      <c r="T26" s="154">
        <v>0</v>
      </c>
      <c r="U26" s="62">
        <f t="shared" si="8"/>
        <v>0</v>
      </c>
      <c r="V26" s="154">
        <v>0</v>
      </c>
      <c r="W26" s="62">
        <f t="shared" si="9"/>
        <v>0</v>
      </c>
      <c r="X26" s="154">
        <v>0</v>
      </c>
      <c r="Y26" s="62">
        <f t="shared" si="10"/>
        <v>0</v>
      </c>
      <c r="Z26" s="154">
        <v>0</v>
      </c>
      <c r="AA26" s="62">
        <f t="shared" si="11"/>
        <v>0</v>
      </c>
      <c r="AB26" s="42">
        <f t="shared" si="12"/>
        <v>0</v>
      </c>
      <c r="AC26" s="157">
        <v>0.5</v>
      </c>
      <c r="AD26" s="32">
        <f t="shared" si="13"/>
        <v>0</v>
      </c>
      <c r="AE26" s="157">
        <v>0.2</v>
      </c>
      <c r="AF26" s="32">
        <f t="shared" si="14"/>
        <v>0</v>
      </c>
      <c r="AG26" s="157">
        <v>0.1</v>
      </c>
      <c r="AH26" s="32">
        <f t="shared" si="15"/>
        <v>0</v>
      </c>
      <c r="AI26" s="157">
        <v>0.05</v>
      </c>
      <c r="AJ26" s="25">
        <f t="shared" si="16"/>
        <v>0</v>
      </c>
    </row>
    <row r="27" spans="1:36" x14ac:dyDescent="0.2">
      <c r="A27" s="14"/>
      <c r="B27" s="95" t="s">
        <v>60</v>
      </c>
      <c r="C27" s="114">
        <v>0</v>
      </c>
      <c r="D27" s="177">
        <v>0</v>
      </c>
      <c r="E27" s="115">
        <f t="shared" si="0"/>
        <v>0</v>
      </c>
      <c r="F27" s="177">
        <v>0</v>
      </c>
      <c r="G27" s="115">
        <f t="shared" si="1"/>
        <v>0</v>
      </c>
      <c r="H27" s="177">
        <v>0</v>
      </c>
      <c r="I27" s="115">
        <f t="shared" si="2"/>
        <v>0</v>
      </c>
      <c r="J27" s="177">
        <v>0</v>
      </c>
      <c r="K27" s="115">
        <f t="shared" si="3"/>
        <v>0</v>
      </c>
      <c r="L27" s="177">
        <v>0</v>
      </c>
      <c r="M27" s="115">
        <f t="shared" si="4"/>
        <v>0</v>
      </c>
      <c r="N27" s="177">
        <v>0</v>
      </c>
      <c r="O27" s="115">
        <f t="shared" si="5"/>
        <v>0</v>
      </c>
      <c r="P27" s="177">
        <v>0</v>
      </c>
      <c r="Q27" s="115">
        <f t="shared" si="6"/>
        <v>0</v>
      </c>
      <c r="R27" s="177">
        <v>0</v>
      </c>
      <c r="S27" s="115">
        <f t="shared" si="7"/>
        <v>0</v>
      </c>
      <c r="T27" s="177">
        <v>0</v>
      </c>
      <c r="U27" s="115">
        <f t="shared" si="8"/>
        <v>0</v>
      </c>
      <c r="V27" s="177">
        <v>0</v>
      </c>
      <c r="W27" s="115">
        <f t="shared" si="9"/>
        <v>0</v>
      </c>
      <c r="X27" s="177">
        <v>0</v>
      </c>
      <c r="Y27" s="115">
        <f t="shared" si="10"/>
        <v>0</v>
      </c>
      <c r="Z27" s="177">
        <v>0</v>
      </c>
      <c r="AA27" s="115">
        <f t="shared" si="11"/>
        <v>0</v>
      </c>
      <c r="AB27" s="101">
        <f t="shared" si="12"/>
        <v>0</v>
      </c>
      <c r="AC27" s="178">
        <v>0.5</v>
      </c>
      <c r="AD27" s="96">
        <f t="shared" si="13"/>
        <v>0</v>
      </c>
      <c r="AE27" s="178">
        <v>0.2</v>
      </c>
      <c r="AF27" s="96">
        <f t="shared" si="14"/>
        <v>0</v>
      </c>
      <c r="AG27" s="178">
        <v>0.1</v>
      </c>
      <c r="AH27" s="96">
        <f t="shared" si="15"/>
        <v>0</v>
      </c>
      <c r="AI27" s="178">
        <v>0.05</v>
      </c>
      <c r="AJ27" s="97">
        <f t="shared" si="16"/>
        <v>0</v>
      </c>
    </row>
    <row r="28" spans="1:36" x14ac:dyDescent="0.2">
      <c r="C28" s="2"/>
      <c r="E28" s="2"/>
      <c r="G28" s="2"/>
      <c r="I28" s="2"/>
      <c r="K28" s="2"/>
      <c r="M28" s="2"/>
      <c r="O28" s="2"/>
      <c r="Q28" s="64"/>
      <c r="S28" s="2"/>
      <c r="U28" s="2"/>
      <c r="W28" s="2"/>
      <c r="Y28" s="2"/>
      <c r="AA28" s="2"/>
      <c r="AB28" s="1"/>
      <c r="AC28" s="3"/>
      <c r="AD28" s="1"/>
      <c r="AE28" s="3"/>
      <c r="AF28" s="1"/>
      <c r="AG28" s="3"/>
      <c r="AH28" s="1"/>
      <c r="AI28" s="3"/>
      <c r="AJ28" s="1"/>
    </row>
    <row r="29" spans="1:36" x14ac:dyDescent="0.2">
      <c r="B29" s="65" t="s">
        <v>18</v>
      </c>
      <c r="C29" s="66"/>
      <c r="D29" s="21"/>
      <c r="E29" s="67">
        <f>SUM(E18:E27)</f>
        <v>0</v>
      </c>
      <c r="F29" s="21"/>
      <c r="G29" s="67">
        <f t="shared" ref="G29:AJ29" si="17">SUM(G18:G27)</f>
        <v>0</v>
      </c>
      <c r="H29" s="21"/>
      <c r="I29" s="67">
        <f t="shared" si="17"/>
        <v>0</v>
      </c>
      <c r="J29" s="21"/>
      <c r="K29" s="19">
        <f t="shared" si="17"/>
        <v>0</v>
      </c>
      <c r="L29" s="68"/>
      <c r="M29" s="67">
        <f t="shared" si="17"/>
        <v>0</v>
      </c>
      <c r="N29" s="21"/>
      <c r="O29" s="67">
        <f t="shared" si="17"/>
        <v>0</v>
      </c>
      <c r="P29" s="21"/>
      <c r="Q29" s="67">
        <f t="shared" si="17"/>
        <v>0</v>
      </c>
      <c r="R29" s="21"/>
      <c r="S29" s="67">
        <f t="shared" si="17"/>
        <v>0</v>
      </c>
      <c r="T29" s="21"/>
      <c r="U29" s="67">
        <f t="shared" si="17"/>
        <v>0</v>
      </c>
      <c r="V29" s="21"/>
      <c r="W29" s="67">
        <f t="shared" si="17"/>
        <v>0</v>
      </c>
      <c r="X29" s="21"/>
      <c r="Y29" s="67">
        <f t="shared" si="17"/>
        <v>0</v>
      </c>
      <c r="Z29" s="21"/>
      <c r="AA29" s="67">
        <f t="shared" si="17"/>
        <v>0</v>
      </c>
      <c r="AB29" s="67">
        <f t="shared" si="17"/>
        <v>0</v>
      </c>
      <c r="AC29" s="21"/>
      <c r="AD29" s="67">
        <f t="shared" si="17"/>
        <v>0</v>
      </c>
      <c r="AE29" s="21"/>
      <c r="AF29" s="67">
        <f t="shared" si="17"/>
        <v>0</v>
      </c>
      <c r="AG29" s="21"/>
      <c r="AH29" s="67">
        <f t="shared" si="17"/>
        <v>0</v>
      </c>
      <c r="AI29" s="21"/>
      <c r="AJ29" s="19">
        <f t="shared" si="17"/>
        <v>0</v>
      </c>
    </row>
    <row r="30" spans="1:36" x14ac:dyDescent="0.2">
      <c r="C30" s="2"/>
      <c r="E30" s="2"/>
      <c r="G30" s="2"/>
      <c r="I30" s="2"/>
      <c r="K30" s="2"/>
      <c r="M30" s="2"/>
      <c r="O30" s="2"/>
      <c r="Q30" s="2"/>
      <c r="S30" s="2"/>
      <c r="U30" s="2"/>
      <c r="W30" s="2"/>
      <c r="Y30" s="2"/>
      <c r="AA30" s="2"/>
      <c r="AB30" s="1"/>
      <c r="AC30" s="3"/>
      <c r="AD30" s="1"/>
      <c r="AE30" s="3"/>
      <c r="AF30" s="1"/>
      <c r="AG30" s="3"/>
      <c r="AH30" s="1"/>
      <c r="AI30" s="3"/>
      <c r="AJ30" s="1"/>
    </row>
    <row r="31" spans="1:36" x14ac:dyDescent="0.2">
      <c r="C31" s="2"/>
      <c r="E31" s="2"/>
      <c r="G31" s="2"/>
      <c r="I31" s="2"/>
      <c r="K31" s="2"/>
      <c r="M31" s="2"/>
      <c r="O31" s="2"/>
      <c r="Q31" s="2"/>
      <c r="S31" s="2"/>
      <c r="U31" s="2"/>
      <c r="W31" s="2"/>
      <c r="Y31" s="2"/>
      <c r="AA31" s="2"/>
      <c r="AB31" s="1"/>
      <c r="AC31" s="3"/>
      <c r="AD31" s="1"/>
      <c r="AE31" s="3"/>
      <c r="AF31" s="1"/>
      <c r="AG31" s="3"/>
      <c r="AH31" s="1"/>
      <c r="AI31" s="3"/>
      <c r="AJ31" s="1"/>
    </row>
    <row r="35" spans="3:24" x14ac:dyDescent="0.2">
      <c r="C35" s="2"/>
      <c r="D35" s="2"/>
      <c r="E35" s="2"/>
      <c r="F35" s="2"/>
      <c r="G35" s="2"/>
      <c r="H35" s="2"/>
      <c r="I35" s="2"/>
      <c r="J35" s="2"/>
      <c r="K35" s="2"/>
      <c r="L35" s="2"/>
      <c r="M35" s="2"/>
      <c r="N35" s="2"/>
      <c r="O35" s="1"/>
      <c r="P35" s="3"/>
      <c r="Q35" s="1"/>
      <c r="R35" s="3"/>
      <c r="S35" s="1"/>
      <c r="T35" s="3"/>
      <c r="U35" s="1"/>
      <c r="V35" s="3"/>
      <c r="W35" s="1"/>
      <c r="X35" s="3"/>
    </row>
    <row r="36" spans="3:24" x14ac:dyDescent="0.2">
      <c r="C36" s="2"/>
      <c r="D36" s="2"/>
      <c r="E36" s="2"/>
      <c r="F36" s="2"/>
      <c r="G36" s="2"/>
      <c r="H36" s="2"/>
      <c r="I36" s="2"/>
      <c r="J36" s="2"/>
      <c r="K36" s="2"/>
      <c r="L36" s="2"/>
      <c r="M36" s="2"/>
      <c r="N36" s="2"/>
      <c r="O36" s="1"/>
      <c r="P36" s="3"/>
      <c r="Q36" s="1"/>
      <c r="R36" s="3"/>
      <c r="S36" s="1"/>
      <c r="T36" s="3"/>
      <c r="U36" s="1"/>
      <c r="V36" s="3"/>
      <c r="W36" s="1"/>
      <c r="X36" s="3"/>
    </row>
    <row r="37" spans="3:24" x14ac:dyDescent="0.2">
      <c r="C37" s="2"/>
      <c r="D37" s="2"/>
      <c r="E37" s="2"/>
      <c r="F37" s="2"/>
      <c r="G37" s="2"/>
      <c r="H37" s="2"/>
      <c r="I37" s="2"/>
      <c r="J37" s="2"/>
      <c r="K37" s="2"/>
      <c r="L37" s="2"/>
      <c r="M37" s="2"/>
      <c r="N37" s="2"/>
      <c r="O37" s="1"/>
      <c r="P37" s="3"/>
      <c r="Q37" s="1"/>
      <c r="R37" s="3"/>
      <c r="S37" s="1"/>
      <c r="T37" s="3"/>
      <c r="U37" s="1"/>
      <c r="V37" s="3"/>
      <c r="W37" s="1"/>
      <c r="X37" s="3"/>
    </row>
    <row r="38" spans="3:24" x14ac:dyDescent="0.2">
      <c r="C38" s="2"/>
      <c r="D38" s="2"/>
      <c r="E38" s="2"/>
      <c r="F38" s="2"/>
      <c r="G38" s="2"/>
      <c r="H38" s="2"/>
      <c r="I38" s="2"/>
      <c r="J38" s="2"/>
      <c r="K38" s="2"/>
      <c r="L38" s="2"/>
      <c r="M38" s="2"/>
      <c r="N38" s="2"/>
      <c r="O38" s="1"/>
      <c r="P38" s="3"/>
      <c r="Q38" s="1"/>
      <c r="R38" s="3"/>
      <c r="S38" s="1"/>
      <c r="T38" s="3"/>
      <c r="U38" s="1"/>
      <c r="V38" s="3"/>
      <c r="W38" s="1"/>
      <c r="X38" s="3"/>
    </row>
    <row r="39" spans="3:24" ht="14.25" customHeight="1" x14ac:dyDescent="0.2">
      <c r="C39" s="2"/>
      <c r="D39" s="2"/>
      <c r="E39" s="2"/>
      <c r="F39" s="2"/>
      <c r="G39" s="2"/>
      <c r="H39" s="2"/>
      <c r="I39" s="2"/>
      <c r="J39" s="2"/>
      <c r="K39" s="2"/>
      <c r="L39" s="2"/>
      <c r="M39" s="2"/>
      <c r="N39" s="2"/>
      <c r="O39" s="1"/>
      <c r="P39" s="3"/>
      <c r="Q39" s="1"/>
      <c r="R39" s="3"/>
      <c r="S39" s="1"/>
      <c r="T39" s="3"/>
      <c r="U39" s="1"/>
      <c r="V39" s="3"/>
      <c r="W39" s="1"/>
      <c r="X39" s="3"/>
    </row>
    <row r="40" spans="3:24" x14ac:dyDescent="0.2">
      <c r="C40" s="2"/>
      <c r="D40" s="2"/>
      <c r="E40" s="2"/>
      <c r="F40" s="2"/>
      <c r="G40" s="2"/>
      <c r="H40" s="2"/>
      <c r="I40" s="2"/>
      <c r="J40" s="2"/>
      <c r="K40" s="2"/>
      <c r="L40" s="2"/>
      <c r="M40" s="2"/>
      <c r="N40" s="2"/>
      <c r="O40" s="1"/>
      <c r="P40" s="3"/>
      <c r="Q40" s="1"/>
      <c r="R40" s="3"/>
      <c r="S40" s="1"/>
      <c r="T40" s="3"/>
      <c r="U40" s="1"/>
      <c r="V40" s="3"/>
      <c r="W40" s="1"/>
      <c r="X40" s="3"/>
    </row>
    <row r="41" spans="3:24" x14ac:dyDescent="0.2">
      <c r="C41" s="2"/>
      <c r="D41" s="2"/>
      <c r="E41" s="2"/>
      <c r="F41" s="2"/>
      <c r="G41" s="2"/>
      <c r="H41" s="2"/>
      <c r="I41" s="2"/>
      <c r="J41" s="2"/>
      <c r="K41" s="2"/>
      <c r="L41" s="2"/>
      <c r="M41" s="2"/>
      <c r="N41" s="2"/>
      <c r="O41" s="1"/>
      <c r="P41" s="3"/>
      <c r="Q41" s="1"/>
      <c r="R41" s="3"/>
      <c r="S41" s="1"/>
      <c r="T41" s="3"/>
      <c r="U41" s="1"/>
      <c r="V41" s="3"/>
      <c r="W41" s="1"/>
      <c r="X41" s="3"/>
    </row>
    <row r="42" spans="3:24" x14ac:dyDescent="0.2">
      <c r="C42" s="2"/>
      <c r="D42" s="2"/>
      <c r="E42" s="2"/>
      <c r="F42" s="2"/>
      <c r="G42" s="2"/>
      <c r="H42" s="2"/>
      <c r="I42" s="2"/>
      <c r="J42" s="2"/>
      <c r="K42" s="2"/>
      <c r="L42" s="2"/>
      <c r="M42" s="2"/>
      <c r="N42" s="2"/>
      <c r="O42" s="1"/>
      <c r="P42" s="3"/>
      <c r="Q42" s="1"/>
      <c r="R42" s="3"/>
      <c r="S42" s="1"/>
      <c r="T42" s="3"/>
      <c r="U42" s="1"/>
      <c r="V42" s="3"/>
      <c r="W42" s="1"/>
      <c r="X42" s="3"/>
    </row>
    <row r="43" spans="3:24" x14ac:dyDescent="0.2">
      <c r="C43" s="2"/>
      <c r="D43" s="2"/>
      <c r="E43" s="2"/>
      <c r="F43" s="2"/>
      <c r="G43" s="2"/>
      <c r="H43" s="2"/>
      <c r="I43" s="2"/>
      <c r="J43" s="2"/>
      <c r="K43" s="2"/>
      <c r="L43" s="2"/>
      <c r="M43" s="2"/>
      <c r="N43" s="2"/>
      <c r="O43" s="1"/>
      <c r="P43" s="3"/>
      <c r="Q43" s="1"/>
      <c r="R43" s="3"/>
      <c r="S43" s="1"/>
      <c r="T43" s="3"/>
      <c r="U43" s="1"/>
      <c r="V43" s="3"/>
      <c r="W43" s="1"/>
      <c r="X43" s="3"/>
    </row>
    <row r="44" spans="3:24" x14ac:dyDescent="0.2">
      <c r="Q44" s="1"/>
      <c r="R44" s="3"/>
      <c r="S44" s="1"/>
      <c r="T44" s="3"/>
      <c r="U44" s="1"/>
      <c r="V44" s="3"/>
      <c r="W44" s="1"/>
      <c r="X44" s="3"/>
    </row>
  </sheetData>
  <mergeCells count="18">
    <mergeCell ref="AI16:AJ16"/>
    <mergeCell ref="X16:Y16"/>
    <mergeCell ref="Z16:AA16"/>
    <mergeCell ref="AC16:AD16"/>
    <mergeCell ref="AE16:AF16"/>
    <mergeCell ref="AG16:AH16"/>
    <mergeCell ref="N16:O16"/>
    <mergeCell ref="P16:Q16"/>
    <mergeCell ref="R16:S16"/>
    <mergeCell ref="T16:U16"/>
    <mergeCell ref="V16:W16"/>
    <mergeCell ref="L16:M16"/>
    <mergeCell ref="B16:B17"/>
    <mergeCell ref="D16:E16"/>
    <mergeCell ref="F16:G16"/>
    <mergeCell ref="H16:I16"/>
    <mergeCell ref="J16:K16"/>
    <mergeCell ref="C16:C17"/>
  </mergeCells>
  <phoneticPr fontId="3"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AE0F-5877-49E1-964A-C0C32F99ECAC}">
  <dimension ref="B2:I41"/>
  <sheetViews>
    <sheetView workbookViewId="0">
      <selection activeCell="C13" sqref="C13:G14"/>
    </sheetView>
  </sheetViews>
  <sheetFormatPr baseColWidth="10" defaultColWidth="8.83203125" defaultRowHeight="15" x14ac:dyDescent="0.2"/>
  <cols>
    <col min="2" max="2" width="34.6640625" customWidth="1"/>
    <col min="3" max="4" width="14.6640625" bestFit="1" customWidth="1"/>
    <col min="5" max="7" width="16.33203125" bestFit="1" customWidth="1"/>
    <col min="9" max="9" width="42.5" customWidth="1"/>
  </cols>
  <sheetData>
    <row r="2" spans="2:9" ht="24" x14ac:dyDescent="0.3">
      <c r="B2" s="49" t="s">
        <v>146</v>
      </c>
      <c r="C2" s="9"/>
      <c r="D2" s="9"/>
      <c r="E2" s="9"/>
      <c r="F2" s="9"/>
    </row>
    <row r="3" spans="2:9" x14ac:dyDescent="0.2">
      <c r="B3" s="48"/>
    </row>
    <row r="4" spans="2:9" ht="18.75" customHeight="1" x14ac:dyDescent="0.2"/>
    <row r="5" spans="2:9" ht="15" customHeight="1" x14ac:dyDescent="0.2"/>
    <row r="10" spans="2:9" ht="14.25" customHeight="1" x14ac:dyDescent="0.2"/>
    <row r="13" spans="2:9" x14ac:dyDescent="0.2">
      <c r="B13" s="230" t="s">
        <v>61</v>
      </c>
      <c r="C13" s="231">
        <v>2024</v>
      </c>
      <c r="D13" s="232">
        <v>2025</v>
      </c>
      <c r="E13" s="231">
        <v>2026</v>
      </c>
      <c r="F13" s="231">
        <v>2027</v>
      </c>
      <c r="G13" s="237">
        <v>2028</v>
      </c>
      <c r="H13" s="243" t="s">
        <v>10</v>
      </c>
      <c r="I13" s="243"/>
    </row>
    <row r="14" spans="2:9" x14ac:dyDescent="0.2">
      <c r="B14" s="230"/>
      <c r="C14" s="231"/>
      <c r="D14" s="232"/>
      <c r="E14" s="231"/>
      <c r="F14" s="231"/>
      <c r="G14" s="238"/>
      <c r="H14" s="243"/>
      <c r="I14" s="243"/>
    </row>
    <row r="15" spans="2:9" x14ac:dyDescent="0.2">
      <c r="B15" s="93" t="s">
        <v>19</v>
      </c>
      <c r="C15" s="98">
        <f>SUM('Cost plan'!AB18:AB26)</f>
        <v>0</v>
      </c>
      <c r="D15" s="32">
        <f>SUM('Cost plan'!AD18:AD26)</f>
        <v>0</v>
      </c>
      <c r="E15" s="94">
        <f>SUM('Cost plan'!AF18:AF26)</f>
        <v>0</v>
      </c>
      <c r="F15" s="94">
        <f>SUM('Cost plan'!AH18:AH26)</f>
        <v>0</v>
      </c>
      <c r="G15" s="116">
        <f>SUM('Cost plan'!AJ18:AJ26)</f>
        <v>0</v>
      </c>
      <c r="H15" s="244"/>
      <c r="I15" s="245"/>
    </row>
    <row r="16" spans="2:9" x14ac:dyDescent="0.2">
      <c r="B16" s="95" t="s">
        <v>62</v>
      </c>
      <c r="C16" s="101">
        <f>SUM('Cost plan'!O32:O40)</f>
        <v>0</v>
      </c>
      <c r="D16" s="96">
        <f>SUM('Cost plan'!Q32:Q40)</f>
        <v>0</v>
      </c>
      <c r="E16" s="96">
        <f>SUM('Cost plan'!S32:S40)</f>
        <v>0</v>
      </c>
      <c r="F16" s="96">
        <f>SUM('Cost plan'!U32:U40)</f>
        <v>0</v>
      </c>
      <c r="G16" s="117">
        <f>SUM('Cost plan'!W32:W40)</f>
        <v>0</v>
      </c>
      <c r="H16" s="246"/>
      <c r="I16" s="247"/>
    </row>
    <row r="17" spans="2:9" x14ac:dyDescent="0.2">
      <c r="H17" s="235"/>
      <c r="I17" s="236"/>
    </row>
    <row r="18" spans="2:9" x14ac:dyDescent="0.2">
      <c r="B18" s="105" t="s">
        <v>63</v>
      </c>
      <c r="C18" s="106">
        <f>SUM(C15:C16)</f>
        <v>0</v>
      </c>
      <c r="D18" s="46">
        <f t="shared" ref="D18:G18" si="0">SUM(D15:D16)</f>
        <v>0</v>
      </c>
      <c r="E18" s="18">
        <f t="shared" si="0"/>
        <v>0</v>
      </c>
      <c r="F18" s="106">
        <f t="shared" si="0"/>
        <v>0</v>
      </c>
      <c r="G18" s="106">
        <f t="shared" si="0"/>
        <v>0</v>
      </c>
      <c r="H18" s="233"/>
      <c r="I18" s="234"/>
    </row>
    <row r="19" spans="2:9" x14ac:dyDescent="0.2">
      <c r="H19" s="248"/>
      <c r="I19" s="249"/>
    </row>
    <row r="20" spans="2:9" x14ac:dyDescent="0.2">
      <c r="H20" s="233"/>
      <c r="I20" s="234"/>
    </row>
    <row r="21" spans="2:9" x14ac:dyDescent="0.2">
      <c r="B21" s="239" t="s">
        <v>64</v>
      </c>
      <c r="C21" s="240">
        <v>2024</v>
      </c>
      <c r="D21" s="241">
        <v>2025</v>
      </c>
      <c r="E21" s="241">
        <v>2026</v>
      </c>
      <c r="F21" s="240">
        <v>2027</v>
      </c>
      <c r="G21" s="242">
        <v>2028</v>
      </c>
      <c r="H21" s="235"/>
      <c r="I21" s="236"/>
    </row>
    <row r="22" spans="2:9" x14ac:dyDescent="0.2">
      <c r="B22" s="239"/>
      <c r="C22" s="240"/>
      <c r="D22" s="241"/>
      <c r="E22" s="241"/>
      <c r="F22" s="240"/>
      <c r="G22" s="242"/>
      <c r="H22" s="233"/>
      <c r="I22" s="234"/>
    </row>
    <row r="23" spans="2:9" x14ac:dyDescent="0.2">
      <c r="B23" s="93" t="s">
        <v>51</v>
      </c>
      <c r="C23" s="98">
        <f>'Sales Plan'!AB18</f>
        <v>0</v>
      </c>
      <c r="D23" s="98">
        <f>'Sales Plan'!AD18</f>
        <v>0</v>
      </c>
      <c r="E23" s="94">
        <f>'Sales Plan'!AF18</f>
        <v>0</v>
      </c>
      <c r="F23" s="94">
        <f>'Sales Plan'!AH18</f>
        <v>0</v>
      </c>
      <c r="G23" s="116">
        <f>'Sales Plan'!AJ18</f>
        <v>0</v>
      </c>
      <c r="H23" s="235"/>
      <c r="I23" s="236"/>
    </row>
    <row r="24" spans="2:9" x14ac:dyDescent="0.2">
      <c r="B24" s="99" t="s">
        <v>52</v>
      </c>
      <c r="C24" s="43">
        <f>'Sales Plan'!AB19</f>
        <v>0</v>
      </c>
      <c r="D24" s="43">
        <f>'Sales Plan'!AD19</f>
        <v>0</v>
      </c>
      <c r="E24" s="33">
        <f>'Sales Plan'!AF19</f>
        <v>0</v>
      </c>
      <c r="F24" s="33">
        <f>'Sales Plan'!AH19</f>
        <v>0</v>
      </c>
      <c r="G24" s="118">
        <f>'Sales Plan'!AJ19</f>
        <v>0</v>
      </c>
      <c r="H24" s="233"/>
      <c r="I24" s="234"/>
    </row>
    <row r="25" spans="2:9" x14ac:dyDescent="0.2">
      <c r="B25" s="100" t="s">
        <v>53</v>
      </c>
      <c r="C25" s="42">
        <f>'Sales Plan'!AB20</f>
        <v>0</v>
      </c>
      <c r="D25" s="42">
        <f>'Sales Plan'!AD20</f>
        <v>0</v>
      </c>
      <c r="E25" s="32">
        <f>'Sales Plan'!AF20</f>
        <v>0</v>
      </c>
      <c r="F25" s="32">
        <f>'Sales Plan'!AH20</f>
        <v>0</v>
      </c>
      <c r="G25" s="119">
        <f>'Sales Plan'!AJ20</f>
        <v>0</v>
      </c>
      <c r="H25" s="235"/>
      <c r="I25" s="236"/>
    </row>
    <row r="26" spans="2:9" x14ac:dyDescent="0.2">
      <c r="B26" s="99" t="s">
        <v>54</v>
      </c>
      <c r="C26" s="43">
        <f>'Sales Plan'!AB21</f>
        <v>0</v>
      </c>
      <c r="D26" s="43">
        <f>'Sales Plan'!AD21</f>
        <v>0</v>
      </c>
      <c r="E26" s="33">
        <f>'Sales Plan'!AF21</f>
        <v>0</v>
      </c>
      <c r="F26" s="33">
        <f>'Sales Plan'!AH21</f>
        <v>0</v>
      </c>
      <c r="G26" s="118">
        <f>'Sales Plan'!AJ21</f>
        <v>0</v>
      </c>
      <c r="H26" s="233"/>
      <c r="I26" s="234"/>
    </row>
    <row r="27" spans="2:9" x14ac:dyDescent="0.2">
      <c r="B27" s="100" t="s">
        <v>55</v>
      </c>
      <c r="C27" s="42">
        <f>'Sales Plan'!AB22</f>
        <v>0</v>
      </c>
      <c r="D27" s="42">
        <f>'Sales Plan'!AD22</f>
        <v>0</v>
      </c>
      <c r="E27" s="32">
        <f>'Sales Plan'!AF22</f>
        <v>0</v>
      </c>
      <c r="F27" s="32">
        <f>'Sales Plan'!AH22</f>
        <v>0</v>
      </c>
      <c r="G27" s="119">
        <f>'Sales Plan'!AJ22</f>
        <v>0</v>
      </c>
      <c r="H27" s="235"/>
      <c r="I27" s="236"/>
    </row>
    <row r="28" spans="2:9" x14ac:dyDescent="0.2">
      <c r="B28" s="99" t="s">
        <v>56</v>
      </c>
      <c r="C28" s="43">
        <f>'Sales Plan'!AB23</f>
        <v>0</v>
      </c>
      <c r="D28" s="43">
        <f>'Sales Plan'!AD23</f>
        <v>0</v>
      </c>
      <c r="E28" s="33">
        <f>'Sales Plan'!AF23</f>
        <v>0</v>
      </c>
      <c r="F28" s="33">
        <f>'Sales Plan'!AH23</f>
        <v>0</v>
      </c>
      <c r="G28" s="118">
        <f>'Sales Plan'!AJ23</f>
        <v>0</v>
      </c>
      <c r="H28" s="233"/>
      <c r="I28" s="234"/>
    </row>
    <row r="29" spans="2:9" x14ac:dyDescent="0.2">
      <c r="B29" s="100" t="s">
        <v>57</v>
      </c>
      <c r="C29" s="42">
        <f>'Sales Plan'!AB24</f>
        <v>0</v>
      </c>
      <c r="D29" s="42">
        <f>'Sales Plan'!AD24</f>
        <v>0</v>
      </c>
      <c r="E29" s="32">
        <f>'Sales Plan'!AF24</f>
        <v>0</v>
      </c>
      <c r="F29" s="32">
        <f>'Sales Plan'!AH24</f>
        <v>0</v>
      </c>
      <c r="G29" s="119">
        <f>'Sales Plan'!AJ24</f>
        <v>0</v>
      </c>
      <c r="H29" s="235"/>
      <c r="I29" s="236"/>
    </row>
    <row r="30" spans="2:9" x14ac:dyDescent="0.2">
      <c r="B30" s="99" t="s">
        <v>58</v>
      </c>
      <c r="C30" s="43">
        <f>'Sales Plan'!AB25</f>
        <v>0</v>
      </c>
      <c r="D30" s="43">
        <f>'Sales Plan'!AD25</f>
        <v>0</v>
      </c>
      <c r="E30" s="33">
        <f>'Sales Plan'!AF25</f>
        <v>0</v>
      </c>
      <c r="F30" s="33">
        <f>'Sales Plan'!AH25</f>
        <v>0</v>
      </c>
      <c r="G30" s="118">
        <f>'Sales Plan'!AJ25</f>
        <v>0</v>
      </c>
      <c r="H30" s="233"/>
      <c r="I30" s="234"/>
    </row>
    <row r="31" spans="2:9" x14ac:dyDescent="0.2">
      <c r="B31" s="100" t="s">
        <v>59</v>
      </c>
      <c r="C31" s="42">
        <f>'Sales Plan'!AB26</f>
        <v>0</v>
      </c>
      <c r="D31" s="42">
        <f>'Sales Plan'!AD26</f>
        <v>0</v>
      </c>
      <c r="E31" s="32">
        <f>'Sales Plan'!AF26</f>
        <v>0</v>
      </c>
      <c r="F31" s="32">
        <f>'Sales Plan'!AH26</f>
        <v>0</v>
      </c>
      <c r="G31" s="119">
        <f>'Sales Plan'!AJ26</f>
        <v>0</v>
      </c>
      <c r="H31" s="235"/>
      <c r="I31" s="236"/>
    </row>
    <row r="32" spans="2:9" x14ac:dyDescent="0.2">
      <c r="B32" s="95" t="s">
        <v>60</v>
      </c>
      <c r="C32" s="101">
        <f>'Sales Plan'!AB27</f>
        <v>0</v>
      </c>
      <c r="D32" s="101">
        <f>'Sales Plan'!AD27</f>
        <v>0</v>
      </c>
      <c r="E32" s="96">
        <f>'Sales Plan'!AF27</f>
        <v>0</v>
      </c>
      <c r="F32" s="96">
        <f>'Sales Plan'!AH27</f>
        <v>0</v>
      </c>
      <c r="G32" s="117">
        <f>'Sales Plan'!AJ27</f>
        <v>0</v>
      </c>
      <c r="H32" s="233"/>
      <c r="I32" s="234"/>
    </row>
    <row r="33" spans="2:9" x14ac:dyDescent="0.2">
      <c r="H33" s="235"/>
      <c r="I33" s="236"/>
    </row>
    <row r="34" spans="2:9" x14ac:dyDescent="0.2">
      <c r="B34" s="45" t="s">
        <v>65</v>
      </c>
      <c r="C34" s="46">
        <f>SUM(C23:C32)</f>
        <v>0</v>
      </c>
      <c r="D34" s="46">
        <f t="shared" ref="D34:G34" si="1">SUM(D23:D32)</f>
        <v>0</v>
      </c>
      <c r="E34" s="46">
        <f t="shared" si="1"/>
        <v>0</v>
      </c>
      <c r="F34" s="46">
        <f t="shared" si="1"/>
        <v>0</v>
      </c>
      <c r="G34" s="18">
        <f t="shared" si="1"/>
        <v>0</v>
      </c>
      <c r="H34" s="233"/>
      <c r="I34" s="234"/>
    </row>
    <row r="35" spans="2:9" x14ac:dyDescent="0.2">
      <c r="H35" s="235"/>
      <c r="I35" s="236"/>
    </row>
    <row r="36" spans="2:9" x14ac:dyDescent="0.2">
      <c r="E36" s="44"/>
      <c r="H36" s="233"/>
      <c r="I36" s="234"/>
    </row>
    <row r="37" spans="2:9" x14ac:dyDescent="0.2">
      <c r="B37" s="47" t="s">
        <v>66</v>
      </c>
      <c r="C37" s="50">
        <f>C34-C18</f>
        <v>0</v>
      </c>
      <c r="D37" s="51">
        <f t="shared" ref="D37:G37" si="2">D34-D18</f>
        <v>0</v>
      </c>
      <c r="E37" s="50">
        <f t="shared" si="2"/>
        <v>0</v>
      </c>
      <c r="F37" s="50">
        <f t="shared" si="2"/>
        <v>0</v>
      </c>
      <c r="G37" s="51">
        <f t="shared" si="2"/>
        <v>0</v>
      </c>
      <c r="H37" s="235"/>
      <c r="I37" s="236"/>
    </row>
    <row r="38" spans="2:9" x14ac:dyDescent="0.2">
      <c r="B38" s="109" t="s">
        <v>9</v>
      </c>
      <c r="C38" s="110">
        <f>Investments!C44</f>
        <v>0</v>
      </c>
      <c r="D38" s="111">
        <f>Investments!D44</f>
        <v>0</v>
      </c>
      <c r="E38" s="112">
        <f>Investments!E44</f>
        <v>0</v>
      </c>
      <c r="F38" s="110">
        <f>Investments!F44</f>
        <v>0</v>
      </c>
      <c r="G38" s="110">
        <f>Investments!G44</f>
        <v>0</v>
      </c>
      <c r="H38" s="233"/>
      <c r="I38" s="234"/>
    </row>
    <row r="39" spans="2:9" x14ac:dyDescent="0.2">
      <c r="B39" s="113" t="s">
        <v>67</v>
      </c>
      <c r="C39" s="50">
        <f>C37-C38</f>
        <v>0</v>
      </c>
      <c r="D39" s="50">
        <f>D37-D38</f>
        <v>0</v>
      </c>
      <c r="E39" s="52">
        <f>E37-E38</f>
        <v>0</v>
      </c>
      <c r="F39" s="50">
        <f>F37-F38</f>
        <v>0</v>
      </c>
      <c r="G39" s="120">
        <f>G37-G38</f>
        <v>0</v>
      </c>
      <c r="H39" s="235"/>
      <c r="I39" s="236"/>
    </row>
    <row r="40" spans="2:9" x14ac:dyDescent="0.2">
      <c r="B40" s="102" t="s">
        <v>68</v>
      </c>
      <c r="C40" s="107">
        <f>C39</f>
        <v>0</v>
      </c>
      <c r="D40" s="107">
        <f>C40+D39</f>
        <v>0</v>
      </c>
      <c r="E40" s="103">
        <f>D40+E39</f>
        <v>0</v>
      </c>
      <c r="F40" s="107">
        <f>E40+F39</f>
        <v>0</v>
      </c>
      <c r="G40" s="108">
        <f>F40+G39</f>
        <v>0</v>
      </c>
      <c r="H40" s="233"/>
      <c r="I40" s="234"/>
    </row>
    <row r="41" spans="2:9" x14ac:dyDescent="0.2">
      <c r="B41" s="104" t="s">
        <v>69</v>
      </c>
      <c r="C41" s="174">
        <f>IFERROR(C39/C34,0)</f>
        <v>0</v>
      </c>
      <c r="D41" s="175">
        <f>IFERROR(D39/D34,0)</f>
        <v>0</v>
      </c>
      <c r="E41" s="174">
        <f>IFERROR(E39/E34,0)</f>
        <v>0</v>
      </c>
      <c r="F41" s="176">
        <f>IFERROR(F39/F34,0)</f>
        <v>0</v>
      </c>
      <c r="G41" s="175">
        <f>IFERROR(G39/G34,0)</f>
        <v>0</v>
      </c>
      <c r="H41" s="250"/>
      <c r="I41" s="251"/>
    </row>
  </sheetData>
  <mergeCells count="40">
    <mergeCell ref="H39:I39"/>
    <mergeCell ref="H40:I40"/>
    <mergeCell ref="H41:I41"/>
    <mergeCell ref="H35:I35"/>
    <mergeCell ref="H36:I36"/>
    <mergeCell ref="H37:I37"/>
    <mergeCell ref="H38:I38"/>
    <mergeCell ref="H34:I34"/>
    <mergeCell ref="H23:I23"/>
    <mergeCell ref="H24:I24"/>
    <mergeCell ref="H25:I25"/>
    <mergeCell ref="H26:I26"/>
    <mergeCell ref="H27:I27"/>
    <mergeCell ref="H28:I28"/>
    <mergeCell ref="H29:I29"/>
    <mergeCell ref="H30:I30"/>
    <mergeCell ref="H31:I31"/>
    <mergeCell ref="H32:I32"/>
    <mergeCell ref="H33:I33"/>
    <mergeCell ref="H20:I20"/>
    <mergeCell ref="H21:I21"/>
    <mergeCell ref="H22:I22"/>
    <mergeCell ref="G13:G14"/>
    <mergeCell ref="B21:B22"/>
    <mergeCell ref="C21:C22"/>
    <mergeCell ref="D21:D22"/>
    <mergeCell ref="E21:E22"/>
    <mergeCell ref="F21:F22"/>
    <mergeCell ref="G21:G22"/>
    <mergeCell ref="H13:I14"/>
    <mergeCell ref="H15:I15"/>
    <mergeCell ref="H16:I16"/>
    <mergeCell ref="H17:I17"/>
    <mergeCell ref="H18:I18"/>
    <mergeCell ref="H19:I19"/>
    <mergeCell ref="B13:B14"/>
    <mergeCell ref="C13:C14"/>
    <mergeCell ref="D13:D14"/>
    <mergeCell ref="E13:E14"/>
    <mergeCell ref="F13:F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8A04A-81DF-48A1-9592-0BF7EC1CD470}">
  <dimension ref="A2:I32"/>
  <sheetViews>
    <sheetView zoomScaleNormal="100" workbookViewId="0">
      <selection activeCell="G24" sqref="G24"/>
    </sheetView>
  </sheetViews>
  <sheetFormatPr baseColWidth="10" defaultColWidth="8.83203125" defaultRowHeight="15" x14ac:dyDescent="0.2"/>
  <cols>
    <col min="3" max="3" width="17.1640625" customWidth="1"/>
    <col min="4" max="8" width="16.5" bestFit="1" customWidth="1"/>
    <col min="9" max="9" width="33.33203125" customWidth="1"/>
    <col min="16" max="16" width="11" customWidth="1"/>
  </cols>
  <sheetData>
    <row r="2" spans="2:9" ht="24" x14ac:dyDescent="0.2">
      <c r="B2" s="217" t="s">
        <v>147</v>
      </c>
      <c r="C2" s="217"/>
      <c r="D2" s="8"/>
      <c r="E2" s="8"/>
    </row>
    <row r="11" spans="2:9" x14ac:dyDescent="0.2">
      <c r="I11" s="28"/>
    </row>
    <row r="16" spans="2:9" x14ac:dyDescent="0.2">
      <c r="B16" s="260" t="s">
        <v>91</v>
      </c>
      <c r="C16" s="230"/>
      <c r="D16" s="231">
        <v>2024</v>
      </c>
      <c r="E16" s="232">
        <v>2025</v>
      </c>
      <c r="F16" s="232">
        <v>2026</v>
      </c>
      <c r="G16" s="232">
        <v>2027</v>
      </c>
      <c r="H16" s="232">
        <v>2028</v>
      </c>
      <c r="I16" s="243" t="s">
        <v>10</v>
      </c>
    </row>
    <row r="17" spans="1:9" x14ac:dyDescent="0.2">
      <c r="B17" s="260"/>
      <c r="C17" s="230"/>
      <c r="D17" s="231"/>
      <c r="E17" s="232"/>
      <c r="F17" s="232"/>
      <c r="G17" s="232"/>
      <c r="H17" s="232"/>
      <c r="I17" s="243"/>
    </row>
    <row r="18" spans="1:9" x14ac:dyDescent="0.2">
      <c r="A18" s="14"/>
      <c r="B18" s="254" t="s">
        <v>78</v>
      </c>
      <c r="C18" s="255"/>
      <c r="D18" s="36">
        <f>Profitability!C37</f>
        <v>0</v>
      </c>
      <c r="E18" s="36">
        <f>Profitability!D37</f>
        <v>0</v>
      </c>
      <c r="F18" s="36">
        <f>Profitability!E37</f>
        <v>0</v>
      </c>
      <c r="G18" s="36">
        <f>Profitability!F37</f>
        <v>0</v>
      </c>
      <c r="H18" s="90">
        <f>Profitability!G37</f>
        <v>0</v>
      </c>
      <c r="I18" s="88"/>
    </row>
    <row r="19" spans="1:9" x14ac:dyDescent="0.2">
      <c r="A19" s="14"/>
      <c r="B19" s="24" t="s">
        <v>0</v>
      </c>
      <c r="C19" s="39"/>
      <c r="D19" s="37">
        <f>Investments!C27</f>
        <v>0</v>
      </c>
      <c r="E19" s="37">
        <f>Investments!D27</f>
        <v>0</v>
      </c>
      <c r="F19" s="37">
        <f>Investments!E27</f>
        <v>0</v>
      </c>
      <c r="G19" s="37">
        <f>Investments!F27</f>
        <v>0</v>
      </c>
      <c r="H19" s="91">
        <f>Investments!G27</f>
        <v>0</v>
      </c>
      <c r="I19" s="31"/>
    </row>
    <row r="20" spans="1:9" x14ac:dyDescent="0.2">
      <c r="A20" s="14"/>
      <c r="B20" s="254" t="s">
        <v>84</v>
      </c>
      <c r="C20" s="255"/>
      <c r="D20" s="36">
        <f>SUM(D21:D23)-SUM(D24:D25)</f>
        <v>0</v>
      </c>
      <c r="E20" s="36">
        <f t="shared" ref="E20:H20" si="0">SUM(E21:E23)-SUM(E24:E25)</f>
        <v>0</v>
      </c>
      <c r="F20" s="36">
        <f t="shared" si="0"/>
        <v>0</v>
      </c>
      <c r="G20" s="36">
        <f t="shared" si="0"/>
        <v>0</v>
      </c>
      <c r="H20" s="90">
        <f t="shared" si="0"/>
        <v>0</v>
      </c>
      <c r="I20" s="30"/>
    </row>
    <row r="21" spans="1:9" x14ac:dyDescent="0.2">
      <c r="A21" s="14"/>
      <c r="B21" s="258" t="s">
        <v>137</v>
      </c>
      <c r="C21" s="259"/>
      <c r="D21" s="37">
        <v>0</v>
      </c>
      <c r="E21" s="37">
        <v>0</v>
      </c>
      <c r="F21" s="37">
        <v>0</v>
      </c>
      <c r="G21" s="37">
        <v>0</v>
      </c>
      <c r="H21" s="91">
        <v>0</v>
      </c>
      <c r="I21" s="31"/>
    </row>
    <row r="22" spans="1:9" x14ac:dyDescent="0.2">
      <c r="A22" s="14"/>
      <c r="B22" s="256" t="s">
        <v>85</v>
      </c>
      <c r="C22" s="257"/>
      <c r="D22" s="36">
        <v>0</v>
      </c>
      <c r="E22" s="36">
        <v>0</v>
      </c>
      <c r="F22" s="36">
        <v>0</v>
      </c>
      <c r="G22" s="36">
        <v>0</v>
      </c>
      <c r="H22" s="90">
        <v>0</v>
      </c>
      <c r="I22" s="30"/>
    </row>
    <row r="23" spans="1:9" x14ac:dyDescent="0.2">
      <c r="A23" s="14"/>
      <c r="B23" s="258" t="s">
        <v>89</v>
      </c>
      <c r="C23" s="259"/>
      <c r="D23" s="37">
        <v>0</v>
      </c>
      <c r="E23" s="37">
        <v>0</v>
      </c>
      <c r="F23" s="37">
        <v>0</v>
      </c>
      <c r="G23" s="37">
        <v>0</v>
      </c>
      <c r="H23" s="91">
        <v>0</v>
      </c>
      <c r="I23" s="31"/>
    </row>
    <row r="24" spans="1:9" x14ac:dyDescent="0.2">
      <c r="A24" s="14"/>
      <c r="B24" s="256" t="s">
        <v>86</v>
      </c>
      <c r="C24" s="257"/>
      <c r="D24" s="36">
        <v>0</v>
      </c>
      <c r="E24" s="36">
        <v>0</v>
      </c>
      <c r="F24" s="36">
        <v>0</v>
      </c>
      <c r="G24" s="36">
        <v>0</v>
      </c>
      <c r="H24" s="90">
        <v>0</v>
      </c>
      <c r="I24" s="30"/>
    </row>
    <row r="25" spans="1:9" x14ac:dyDescent="0.2">
      <c r="A25" s="14" t="s">
        <v>87</v>
      </c>
      <c r="B25" s="258" t="s">
        <v>88</v>
      </c>
      <c r="C25" s="259"/>
      <c r="D25" s="37">
        <v>0</v>
      </c>
      <c r="E25" s="37">
        <v>0</v>
      </c>
      <c r="F25" s="37">
        <v>0</v>
      </c>
      <c r="G25" s="37">
        <v>0</v>
      </c>
      <c r="H25" s="91">
        <v>0</v>
      </c>
      <c r="I25" s="31"/>
    </row>
    <row r="26" spans="1:9" x14ac:dyDescent="0.2">
      <c r="A26" s="14"/>
      <c r="B26" s="261" t="s">
        <v>90</v>
      </c>
      <c r="C26" s="253"/>
      <c r="D26" s="38">
        <v>0</v>
      </c>
      <c r="E26" s="38">
        <v>0</v>
      </c>
      <c r="F26" s="38">
        <v>0</v>
      </c>
      <c r="G26" s="38">
        <v>0</v>
      </c>
      <c r="H26" s="92">
        <v>0</v>
      </c>
      <c r="I26" s="89"/>
    </row>
    <row r="28" spans="1:9" x14ac:dyDescent="0.2">
      <c r="A28" s="14"/>
    </row>
    <row r="29" spans="1:9" x14ac:dyDescent="0.2">
      <c r="A29" s="14"/>
      <c r="B29" s="262" t="s">
        <v>79</v>
      </c>
      <c r="C29" s="263"/>
      <c r="D29" s="85">
        <f>D18-SUM(D19:D20)-D26</f>
        <v>0</v>
      </c>
      <c r="E29" s="85">
        <f t="shared" ref="E29:H29" si="1">E18-SUM(E19:E20)-E26</f>
        <v>0</v>
      </c>
      <c r="F29" s="86">
        <f t="shared" si="1"/>
        <v>0</v>
      </c>
      <c r="G29" s="86">
        <f t="shared" si="1"/>
        <v>0</v>
      </c>
      <c r="H29" s="87">
        <f t="shared" si="1"/>
        <v>0</v>
      </c>
    </row>
    <row r="30" spans="1:9" x14ac:dyDescent="0.2">
      <c r="A30" s="14"/>
      <c r="B30" s="252" t="s">
        <v>92</v>
      </c>
      <c r="C30" s="253"/>
      <c r="D30" s="40">
        <f>D29</f>
        <v>0</v>
      </c>
      <c r="E30" s="40">
        <f>D30+E29</f>
        <v>0</v>
      </c>
      <c r="F30" s="41">
        <f>E30+F29</f>
        <v>0</v>
      </c>
      <c r="G30" s="41">
        <f t="shared" ref="G30:H30" si="2">F30+G29</f>
        <v>0</v>
      </c>
      <c r="H30" s="84">
        <f t="shared" si="2"/>
        <v>0</v>
      </c>
    </row>
    <row r="32" spans="1:9" x14ac:dyDescent="0.2">
      <c r="F32" s="29"/>
    </row>
  </sheetData>
  <mergeCells count="18">
    <mergeCell ref="I16:I17"/>
    <mergeCell ref="B18:C18"/>
    <mergeCell ref="B21:C21"/>
    <mergeCell ref="B26:C26"/>
    <mergeCell ref="B29:C29"/>
    <mergeCell ref="H16:H17"/>
    <mergeCell ref="D16:D17"/>
    <mergeCell ref="E16:E17"/>
    <mergeCell ref="F16:F17"/>
    <mergeCell ref="G16:G17"/>
    <mergeCell ref="B2:C2"/>
    <mergeCell ref="B30:C30"/>
    <mergeCell ref="B20:C20"/>
    <mergeCell ref="B22:C22"/>
    <mergeCell ref="B23:C23"/>
    <mergeCell ref="B24:C24"/>
    <mergeCell ref="B25:C25"/>
    <mergeCell ref="B16:C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Customer information</vt:lpstr>
      <vt:lpstr>Table of Contents</vt:lpstr>
      <vt:lpstr>Assumptions</vt:lpstr>
      <vt:lpstr>Investments</vt:lpstr>
      <vt:lpstr>Financial Plan</vt:lpstr>
      <vt:lpstr>Cost plan</vt:lpstr>
      <vt:lpstr>Sales Plan</vt:lpstr>
      <vt:lpstr>Profitability</vt:lpstr>
      <vt:lpstr>Liquidity Planning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Vipin Lal</dc:creator>
  <cp:lastModifiedBy>Lucia Robayo</cp:lastModifiedBy>
  <dcterms:created xsi:type="dcterms:W3CDTF">2024-04-28T05:23:07Z</dcterms:created>
  <dcterms:modified xsi:type="dcterms:W3CDTF">2024-05-24T13:57:48Z</dcterms:modified>
</cp:coreProperties>
</file>